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1" activeTab="1"/>
  </bookViews>
  <sheets>
    <sheet name="Opis" sheetId="1" r:id="rId1"/>
    <sheet name="Plan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</sheets>
  <definedNames>
    <definedName name="dodaj_naglowek">'slownik'!$A$1:$A$14</definedName>
    <definedName name="n_instytut">'Opis'!$B$1</definedName>
  </definedNames>
  <calcPr fullCalcOnLoad="1"/>
</workbook>
</file>

<file path=xl/sharedStrings.xml><?xml version="1.0" encoding="utf-8"?>
<sst xmlns="http://schemas.openxmlformats.org/spreadsheetml/2006/main" count="515" uniqueCount="203">
  <si>
    <t>Instytut:</t>
  </si>
  <si>
    <t>SZTUKI</t>
  </si>
  <si>
    <t>Zakład:</t>
  </si>
  <si>
    <t>GRAFIKI</t>
  </si>
  <si>
    <t>Kierunek:</t>
  </si>
  <si>
    <t>GRAFIKA</t>
  </si>
  <si>
    <t>Specjalność:</t>
  </si>
  <si>
    <t>GRAFIKA PROJEKTOWA</t>
  </si>
  <si>
    <t>Tryb studiów:</t>
  </si>
  <si>
    <t>STACJONARNE</t>
  </si>
  <si>
    <t>Rok akademicki:</t>
  </si>
  <si>
    <t>2013/2014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</si>
  <si>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</si>
  <si>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</si>
  <si>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</si>
  <si>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</si>
  <si>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</si>
  <si>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</si>
  <si>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</si>
  <si>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Państwowa Wyższa Szkoła Zawodowa w Tarnowie</t>
  </si>
  <si>
    <t>Instytut</t>
  </si>
  <si>
    <t>Zakład</t>
  </si>
  <si>
    <t>Plan studiów</t>
  </si>
  <si>
    <t>rok akademicki:</t>
  </si>
  <si>
    <t>kierunek:</t>
  </si>
  <si>
    <t xml:space="preserve">GRAFIKA </t>
  </si>
  <si>
    <t>specjalność/specjalizacja:</t>
  </si>
  <si>
    <t>tryb studiów:</t>
  </si>
  <si>
    <t>Lp.</t>
  </si>
  <si>
    <t>Nazwa przedmiotu</t>
  </si>
  <si>
    <t>Forma zaliczenia</t>
  </si>
  <si>
    <t>Razem godz.</t>
  </si>
  <si>
    <t>ECTS</t>
  </si>
  <si>
    <t>rok 1</t>
  </si>
  <si>
    <t>rok 2</t>
  </si>
  <si>
    <t>rok 3</t>
  </si>
  <si>
    <t>rok 4</t>
  </si>
  <si>
    <t>egz.</t>
  </si>
  <si>
    <t>zal.</t>
  </si>
  <si>
    <t>zal. z oceną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</si>
  <si>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</si>
  <si>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</si>
  <si>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</si>
  <si>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</si>
  <si>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</si>
  <si>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</si>
  <si>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</si>
  <si>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semestr VIII</t>
  </si>
  <si>
    <t>W</t>
  </si>
  <si>
    <t>Ć</t>
  </si>
  <si>
    <t>L</t>
  </si>
  <si>
    <t>S</t>
  </si>
  <si>
    <t>ĆP</t>
  </si>
  <si>
    <t>ĆM</t>
  </si>
  <si>
    <t>LO</t>
  </si>
  <si>
    <t>LI</t>
  </si>
  <si>
    <t>ZTI</t>
  </si>
  <si>
    <t>P</t>
  </si>
  <si>
    <t>SK</t>
  </si>
  <si>
    <t>PRZEDMIOTY PODSTAWOWE</t>
  </si>
  <si>
    <t>1.</t>
  </si>
  <si>
    <t>Historia sztuki</t>
  </si>
  <si>
    <t>II, IV</t>
  </si>
  <si>
    <t>2.</t>
  </si>
  <si>
    <t>Wybrane zagadnienia współczesnej sztuki projektowej</t>
  </si>
  <si>
    <t>VI</t>
  </si>
  <si>
    <t>V</t>
  </si>
  <si>
    <t>3.</t>
  </si>
  <si>
    <t>Historia grafiki projektowej</t>
  </si>
  <si>
    <t>IV</t>
  </si>
  <si>
    <t>4.</t>
  </si>
  <si>
    <t>Podstawy filozofii</t>
  </si>
  <si>
    <t>5.</t>
  </si>
  <si>
    <t>Etyka</t>
  </si>
  <si>
    <t>6.</t>
  </si>
  <si>
    <t>7.</t>
  </si>
  <si>
    <t>Malarstwo</t>
  </si>
  <si>
    <t>I-IV</t>
  </si>
  <si>
    <t>8.</t>
  </si>
  <si>
    <t>Rysunek</t>
  </si>
  <si>
    <t>I-VI</t>
  </si>
  <si>
    <t>9.</t>
  </si>
  <si>
    <t>Rzeźba</t>
  </si>
  <si>
    <t>I,II</t>
  </si>
  <si>
    <t>10.</t>
  </si>
  <si>
    <t>11.</t>
  </si>
  <si>
    <t>Podstawy technik cyfrowych</t>
  </si>
  <si>
    <t>12.</t>
  </si>
  <si>
    <t>Techniki poligraficzne</t>
  </si>
  <si>
    <t>I</t>
  </si>
  <si>
    <t>13.</t>
  </si>
  <si>
    <t>Psychologia widzenia i wiedza o barwie</t>
  </si>
  <si>
    <t>III,IV</t>
  </si>
  <si>
    <t>Lektorat języka angielskiego, włoskiego, niemieckiego, francuskiego i rosyjskiego.</t>
  </si>
  <si>
    <t>II-V</t>
  </si>
  <si>
    <t>Razem</t>
  </si>
  <si>
    <t>PRZEDMIOTY KIERUNKOWE</t>
  </si>
  <si>
    <t>16.</t>
  </si>
  <si>
    <t>Podstawy grafiki warsztatowej</t>
  </si>
  <si>
    <t>17.</t>
  </si>
  <si>
    <t xml:space="preserve">Projektowanie wstępne </t>
  </si>
  <si>
    <t>18.</t>
  </si>
  <si>
    <t>19.</t>
  </si>
  <si>
    <t>Fotografia obiektu</t>
  </si>
  <si>
    <t>20.</t>
  </si>
  <si>
    <t>Ilustracja</t>
  </si>
  <si>
    <t>21.</t>
  </si>
  <si>
    <t xml:space="preserve">Elementy grafiki warsztatowej </t>
  </si>
  <si>
    <t>III–VI</t>
  </si>
  <si>
    <t>25.</t>
  </si>
  <si>
    <t>Grafika wydawnicza</t>
  </si>
  <si>
    <t>III, IV</t>
  </si>
  <si>
    <t>Grafika reklamowa</t>
  </si>
  <si>
    <t>Wybrany przedmiot fakultatywny – kierunkowy*</t>
  </si>
  <si>
    <t>V-VII</t>
  </si>
  <si>
    <t>Seminarium dyplomowe</t>
  </si>
  <si>
    <t>VII</t>
  </si>
  <si>
    <t>DYPLOM</t>
  </si>
  <si>
    <t>POZOSTAŁE PRZEDMIOTY</t>
  </si>
  <si>
    <t>Szkolenie biblioteczne</t>
  </si>
  <si>
    <t>Szkolenie BHP</t>
  </si>
  <si>
    <t>Wychowanie fizyczne</t>
  </si>
  <si>
    <t>Podsumowanie</t>
  </si>
  <si>
    <t>Razem w całym okresie studiów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</si>
  <si>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</si>
  <si>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</si>
  <si>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</si>
  <si>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</si>
  <si>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</si>
  <si>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</si>
  <si>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</si>
  <si>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</si>
  <si>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</si>
  <si>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PRAKTYKI</t>
  </si>
  <si>
    <t>Plener artystyczny</t>
  </si>
  <si>
    <t>II</t>
  </si>
  <si>
    <t>Razem w całym okresie studiów z praktykami</t>
  </si>
  <si>
    <t>W sem. I godzin/ECTS</t>
  </si>
  <si>
    <t>W sem. II godzin/ECTS</t>
  </si>
  <si>
    <t>W sem. III godzin/ECTS</t>
  </si>
  <si>
    <t>W sem. IV godzin/ECTS</t>
  </si>
  <si>
    <t>W sem. V godzin/ECTS</t>
  </si>
  <si>
    <t>W sem. VI godzin/ECTS</t>
  </si>
  <si>
    <t>W sem. VII godzin/ECTS</t>
  </si>
  <si>
    <t>W sem. VIII godzin/ECTS</t>
  </si>
  <si>
    <t>Legenda: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</si>
  <si>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</si>
  <si>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Uwagi:</t>
  </si>
  <si>
    <t>* W semestrach V i VI studenci wybierają tylko jeden przedmiot – grafikę wydawniczą lub grafikę reklamową. Po V semestrze można zmienić wybrany przedmiot. Limit miejsc na poszczególnych przedmiotach wynosi: 3/5 ilości studentów na danym roku. O wpisie na dany przedmiot decydują prowadzący uwzględniając dotychczasowe osiągnięcia studentów.</t>
  </si>
  <si>
    <t>W semestrze VII studenci wybierają tylko 1 przedmiot dyplomowy spośród tych, w których studiowali wcześniej conajmniej 1 semestr – grafikę wydawniczą lub grafikę reklamową.</t>
  </si>
  <si>
    <t>Semestr I</t>
  </si>
  <si>
    <t>Prowadzący zajęcia</t>
  </si>
  <si>
    <t>Sposób zaliczenia</t>
  </si>
  <si>
    <t>Razem godzin</t>
  </si>
  <si>
    <t>Liczba godzin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</si>
  <si>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</si>
  <si>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</si>
  <si>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</si>
  <si>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</si>
  <si>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</si>
  <si>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</si>
  <si>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</si>
  <si>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</si>
  <si>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</si>
  <si>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</si>
  <si>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</si>
  <si>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</si>
  <si>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</si>
  <si>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Semestr VIII</t>
  </si>
  <si>
    <t>Razem VIII semestr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</si>
  <si>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</si>
  <si>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</si>
  <si>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</si>
  <si>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</si>
  <si>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</si>
  <si>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</si>
  <si>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</si>
  <si>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</si>
  <si>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</si>
  <si>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</si>
  <si>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</si>
  <si>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</si>
  <si>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</si>
  <si>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</si>
  <si>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15.</t>
  </si>
  <si>
    <t>22.</t>
  </si>
  <si>
    <t>23.</t>
  </si>
  <si>
    <t>24.</t>
  </si>
  <si>
    <t>27.</t>
  </si>
  <si>
    <t>28.</t>
  </si>
  <si>
    <t>29.</t>
  </si>
  <si>
    <t>26.</t>
  </si>
  <si>
    <t>Podstawy liternictwa i typografii</t>
  </si>
  <si>
    <t>Podstawy marketingu</t>
  </si>
  <si>
    <t>Wiedza prawna</t>
  </si>
  <si>
    <t>30.</t>
  </si>
  <si>
    <t xml:space="preserve">2015/2016 </t>
  </si>
  <si>
    <t>Wprowadzenie na rynek pracy</t>
  </si>
  <si>
    <t>V-VI</t>
  </si>
  <si>
    <t>III-IV</t>
  </si>
  <si>
    <t>I, II</t>
  </si>
  <si>
    <t>III-VI</t>
  </si>
  <si>
    <t>14.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</si>
</sst>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yy\-mm\-dd\ hh:mm"/>
    <numFmt numFmtId="166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3"/>
      <name val="128 Mini"/>
      <family val="0"/>
    </font>
    <font>
      <sz val="13"/>
      <name val="128 Mini"/>
      <family val="0"/>
    </font>
    <font>
      <b/>
      <sz val="13"/>
      <color indexed="10"/>
      <name val="128 Mini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128 Mini"/>
      <family val="0"/>
    </font>
    <font>
      <sz val="12"/>
      <name val="128 Mini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hidden="1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 applyProtection="1">
      <alignment/>
      <protection hidden="1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vertical="center" textRotation="90"/>
    </xf>
    <xf numFmtId="0" fontId="3" fillId="0" borderId="15" xfId="0" applyFont="1" applyFill="1" applyBorder="1" applyAlignment="1">
      <alignment vertical="center" textRotation="90"/>
    </xf>
    <xf numFmtId="49" fontId="3" fillId="33" borderId="16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34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" fontId="3" fillId="34" borderId="17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" fontId="3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1" fontId="3" fillId="34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/>
    </xf>
    <xf numFmtId="1" fontId="3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3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/>
      <protection locked="0"/>
    </xf>
    <xf numFmtId="1" fontId="3" fillId="0" borderId="11" xfId="0" applyNumberFormat="1" applyFont="1" applyFill="1" applyBorder="1" applyAlignment="1" applyProtection="1">
      <alignment/>
      <protection locked="0"/>
    </xf>
    <xf numFmtId="49" fontId="3" fillId="35" borderId="10" xfId="0" applyNumberFormat="1" applyFont="1" applyFill="1" applyBorder="1" applyAlignment="1" applyProtection="1">
      <alignment horizontal="righ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shrinkToFit="1"/>
    </xf>
    <xf numFmtId="0" fontId="5" fillId="0" borderId="11" xfId="0" applyFont="1" applyFill="1" applyBorder="1" applyAlignment="1">
      <alignment shrinkToFi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Fill="1" applyBorder="1" applyAlignment="1">
      <alignment/>
    </xf>
    <xf numFmtId="0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NumberFormat="1" applyFont="1" applyFill="1" applyBorder="1" applyAlignment="1" applyProtection="1">
      <alignment horizontal="center" vertical="center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6" xfId="0" applyFont="1" applyFill="1" applyBorder="1" applyAlignment="1" applyProtection="1">
      <alignment horizontal="center" vertical="center"/>
      <protection hidden="1"/>
    </xf>
    <xf numFmtId="1" fontId="3" fillId="36" borderId="20" xfId="0" applyNumberFormat="1" applyFont="1" applyFill="1" applyBorder="1" applyAlignment="1" applyProtection="1">
      <alignment horizontal="center" vertical="center"/>
      <protection hidden="1"/>
    </xf>
    <xf numFmtId="0" fontId="3" fillId="36" borderId="20" xfId="0" applyFont="1" applyFill="1" applyBorder="1" applyAlignment="1" applyProtection="1">
      <alignment horizontal="center" vertical="center"/>
      <protection hidden="1"/>
    </xf>
    <xf numFmtId="1" fontId="3" fillId="36" borderId="16" xfId="0" applyNumberFormat="1" applyFont="1" applyFill="1" applyBorder="1" applyAlignment="1" applyProtection="1">
      <alignment horizontal="center" vertical="center"/>
      <protection hidden="1"/>
    </xf>
    <xf numFmtId="49" fontId="2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7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38" borderId="10" xfId="0" applyNumberFormat="1" applyFont="1" applyFill="1" applyBorder="1" applyAlignment="1" applyProtection="1">
      <alignment horizontal="center" vertical="center" shrinkToFit="1"/>
      <protection locked="0"/>
    </xf>
    <xf numFmtId="1" fontId="3" fillId="38" borderId="16" xfId="0" applyNumberFormat="1" applyFont="1" applyFill="1" applyBorder="1" applyAlignment="1" applyProtection="1">
      <alignment horizontal="center" vertical="center"/>
      <protection hidden="1"/>
    </xf>
    <xf numFmtId="0" fontId="3" fillId="37" borderId="20" xfId="0" applyFont="1" applyFill="1" applyBorder="1" applyAlignment="1" applyProtection="1">
      <alignment horizontal="center" vertical="center"/>
      <protection hidden="1"/>
    </xf>
    <xf numFmtId="1" fontId="3" fillId="37" borderId="20" xfId="0" applyNumberFormat="1" applyFont="1" applyFill="1" applyBorder="1" applyAlignment="1" applyProtection="1">
      <alignment horizontal="center" vertical="center"/>
      <protection hidden="1"/>
    </xf>
    <xf numFmtId="0" fontId="3" fillId="38" borderId="20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  <xf numFmtId="0" fontId="4" fillId="37" borderId="11" xfId="0" applyFont="1" applyFill="1" applyBorder="1" applyAlignment="1" applyProtection="1">
      <alignment horizontal="center" vertical="center"/>
      <protection hidden="1"/>
    </xf>
    <xf numFmtId="1" fontId="3" fillId="33" borderId="16" xfId="0" applyNumberFormat="1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1" fontId="3" fillId="35" borderId="16" xfId="0" applyNumberFormat="1" applyFont="1" applyFill="1" applyBorder="1" applyAlignment="1" applyProtection="1">
      <alignment horizontal="center" vertical="center"/>
      <protection hidden="1"/>
    </xf>
    <xf numFmtId="0" fontId="3" fillId="35" borderId="20" xfId="0" applyFont="1" applyFill="1" applyBorder="1" applyAlignment="1" applyProtection="1">
      <alignment horizontal="center" vertical="center"/>
      <protection hidden="1"/>
    </xf>
    <xf numFmtId="0" fontId="3" fillId="35" borderId="16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2" fillId="39" borderId="10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0" fontId="4" fillId="39" borderId="21" xfId="0" applyFont="1" applyFill="1" applyBorder="1" applyAlignment="1" applyProtection="1">
      <alignment horizontal="center" vertical="center"/>
      <protection hidden="1"/>
    </xf>
    <xf numFmtId="0" fontId="4" fillId="39" borderId="22" xfId="0" applyFont="1" applyFill="1" applyBorder="1" applyAlignment="1" applyProtection="1">
      <alignment horizontal="center" vertical="center"/>
      <protection hidden="1"/>
    </xf>
    <xf numFmtId="0" fontId="2" fillId="39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1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7" fillId="34" borderId="15" xfId="0" applyFont="1" applyFill="1" applyBorder="1" applyAlignment="1" applyProtection="1">
      <alignment horizontal="left" vertical="center"/>
      <protection hidden="1"/>
    </xf>
    <xf numFmtId="49" fontId="7" fillId="40" borderId="13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 applyProtection="1">
      <alignment horizontal="left" vertical="center"/>
      <protection hidden="1"/>
    </xf>
    <xf numFmtId="0" fontId="2" fillId="34" borderId="15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1" fontId="3" fillId="0" borderId="19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34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/>
      <protection locked="0"/>
    </xf>
    <xf numFmtId="1" fontId="3" fillId="34" borderId="15" xfId="0" applyNumberFormat="1" applyFont="1" applyFill="1" applyBorder="1" applyAlignment="1" applyProtection="1">
      <alignment/>
      <protection locked="0"/>
    </xf>
    <xf numFmtId="1" fontId="3" fillId="34" borderId="11" xfId="0" applyNumberFormat="1" applyFont="1" applyFill="1" applyBorder="1" applyAlignment="1" applyProtection="1">
      <alignment horizontal="center" vertical="center"/>
      <protection locked="0"/>
    </xf>
    <xf numFmtId="1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/>
      <protection hidden="1"/>
    </xf>
    <xf numFmtId="0" fontId="0" fillId="0" borderId="0" xfId="0" applyAlignment="1">
      <alignment/>
    </xf>
    <xf numFmtId="49" fontId="3" fillId="0" borderId="23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9" fillId="0" borderId="16" xfId="0" applyNumberFormat="1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0" fontId="2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24" xfId="0" applyNumberFormat="1" applyFont="1" applyBorder="1" applyAlignment="1">
      <alignment/>
    </xf>
    <xf numFmtId="0" fontId="3" fillId="0" borderId="25" xfId="0" applyNumberFormat="1" applyFont="1" applyBorder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wrapText="1"/>
      <protection locked="0"/>
    </xf>
    <xf numFmtId="0" fontId="3" fillId="0" borderId="26" xfId="0" applyNumberFormat="1" applyFont="1" applyBorder="1" applyAlignment="1" applyProtection="1">
      <alignment wrapText="1"/>
      <protection locked="0"/>
    </xf>
    <xf numFmtId="0" fontId="4" fillId="39" borderId="27" xfId="0" applyFont="1" applyFill="1" applyBorder="1" applyAlignment="1">
      <alignment horizontal="center" vertical="center"/>
    </xf>
    <xf numFmtId="0" fontId="2" fillId="39" borderId="13" xfId="0" applyFont="1" applyFill="1" applyBorder="1" applyAlignment="1" applyProtection="1">
      <alignment horizontal="center" vertical="center"/>
      <protection hidden="1"/>
    </xf>
    <xf numFmtId="0" fontId="7" fillId="39" borderId="19" xfId="0" applyFont="1" applyFill="1" applyBorder="1" applyAlignment="1">
      <alignment horizontal="center" vertical="center"/>
    </xf>
    <xf numFmtId="0" fontId="7" fillId="39" borderId="13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7" fillId="39" borderId="11" xfId="0" applyFont="1" applyFill="1" applyBorder="1" applyAlignment="1">
      <alignment horizontal="center" vertical="center"/>
    </xf>
    <xf numFmtId="0" fontId="2" fillId="39" borderId="13" xfId="0" applyFont="1" applyFill="1" applyBorder="1" applyAlignment="1" applyProtection="1">
      <alignment vertical="center"/>
      <protection hidden="1"/>
    </xf>
    <xf numFmtId="0" fontId="7" fillId="39" borderId="13" xfId="0" applyFont="1" applyFill="1" applyBorder="1" applyAlignment="1" applyProtection="1">
      <alignment vertical="center"/>
      <protection hidden="1"/>
    </xf>
    <xf numFmtId="0" fontId="7" fillId="39" borderId="19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right" vertical="center"/>
    </xf>
    <xf numFmtId="0" fontId="7" fillId="39" borderId="11" xfId="0" applyFont="1" applyFill="1" applyBorder="1" applyAlignment="1">
      <alignment horizontal="right" vertical="center"/>
    </xf>
    <xf numFmtId="0" fontId="7" fillId="39" borderId="13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>
      <alignment horizontal="center" vertical="center" textRotation="90"/>
    </xf>
    <xf numFmtId="166" fontId="2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36" borderId="11" xfId="0" applyFont="1" applyFill="1" applyBorder="1" applyAlignment="1">
      <alignment horizontal="right" vertical="center"/>
    </xf>
    <xf numFmtId="0" fontId="4" fillId="36" borderId="13" xfId="0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="45" zoomScaleNormal="45" zoomScalePageLayoutView="0" workbookViewId="0" topLeftCell="A1">
      <selection activeCell="B6" sqref="B6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3" spans="1:2" ht="12.75">
      <c r="A3" s="1" t="s">
        <v>4</v>
      </c>
      <c r="B3" s="3" t="s">
        <v>5</v>
      </c>
    </row>
    <row r="4" spans="1:2" ht="12.75">
      <c r="A4" s="1" t="s">
        <v>6</v>
      </c>
      <c r="B4" s="3" t="s">
        <v>7</v>
      </c>
    </row>
    <row r="5" spans="1:2" ht="12.75">
      <c r="A5" s="1" t="s">
        <v>8</v>
      </c>
      <c r="B5" s="3" t="s">
        <v>9</v>
      </c>
    </row>
    <row r="6" spans="1:2" ht="12.75">
      <c r="A6" s="1" t="s">
        <v>10</v>
      </c>
      <c r="B6" s="3" t="s">
        <v>11</v>
      </c>
    </row>
    <row r="7" spans="1:2" ht="12.75">
      <c r="A7" s="1" t="s">
        <v>12</v>
      </c>
      <c r="B7" s="4"/>
    </row>
    <row r="8" spans="1:2" ht="12.75">
      <c r="A8" s="1" t="s">
        <v>13</v>
      </c>
      <c r="B8" s="5"/>
    </row>
    <row r="9" spans="1:2" ht="12.75">
      <c r="A9" s="1" t="s">
        <v>14</v>
      </c>
      <c r="B9" s="5"/>
    </row>
    <row r="10" spans="1:2" ht="12.75">
      <c r="A10" s="1" t="s">
        <v>15</v>
      </c>
      <c r="B10" s="6">
        <f ca="1">TODAY()</f>
        <v>42278</v>
      </c>
    </row>
    <row r="11" spans="1:2" ht="12.75">
      <c r="A11" s="7" t="s">
        <v>16</v>
      </c>
      <c r="B11" s="8"/>
    </row>
    <row r="12" spans="1:2" ht="12.75">
      <c r="A12" s="1"/>
      <c r="B12" s="9"/>
    </row>
    <row r="13" spans="1:2" ht="12.75">
      <c r="A13" s="1"/>
      <c r="B13" s="9"/>
    </row>
    <row r="15" spans="1:2" ht="12.75">
      <c r="A15" s="1" t="s">
        <v>17</v>
      </c>
      <c r="B15" s="1" t="s">
        <v>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="45" zoomScaleNormal="45"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0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69" t="s">
        <v>168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t="s">
        <v>37</v>
      </c>
    </row>
    <row r="4" spans="1:17" ht="12.75" customHeight="1">
      <c r="A4" s="213" t="s">
        <v>28</v>
      </c>
      <c r="B4" s="213" t="s">
        <v>29</v>
      </c>
      <c r="C4" s="213" t="s">
        <v>151</v>
      </c>
      <c r="D4" s="214" t="s">
        <v>152</v>
      </c>
      <c r="E4" s="215" t="s">
        <v>153</v>
      </c>
      <c r="F4" s="213" t="s">
        <v>32</v>
      </c>
      <c r="G4" s="212" t="s">
        <v>154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>
      <c r="A5" s="213"/>
      <c r="B5" s="213"/>
      <c r="C5" s="213"/>
      <c r="D5" s="214"/>
      <c r="E5" s="215"/>
      <c r="F5" s="213"/>
      <c r="G5" s="70" t="s">
        <v>48</v>
      </c>
      <c r="H5" s="70" t="s">
        <v>49</v>
      </c>
      <c r="I5" s="70" t="s">
        <v>50</v>
      </c>
      <c r="J5" s="70" t="s">
        <v>51</v>
      </c>
      <c r="K5" s="70" t="s">
        <v>52</v>
      </c>
      <c r="L5" s="70" t="s">
        <v>53</v>
      </c>
      <c r="M5" s="70" t="s">
        <v>54</v>
      </c>
      <c r="N5" s="70" t="s">
        <v>55</v>
      </c>
      <c r="O5" s="70" t="s">
        <v>56</v>
      </c>
      <c r="P5" s="70" t="s">
        <v>57</v>
      </c>
      <c r="Q5" s="70" t="s">
        <v>58</v>
      </c>
    </row>
    <row r="6" spans="1:17" ht="15">
      <c r="A6" s="71">
        <v>1</v>
      </c>
      <c r="B6" s="72"/>
      <c r="C6" s="73"/>
      <c r="D6" s="74"/>
      <c r="E6" s="75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">
      <c r="A7" s="71">
        <v>2</v>
      </c>
      <c r="B7" s="72"/>
      <c r="C7" s="73"/>
      <c r="D7" s="74"/>
      <c r="E7" s="75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">
      <c r="A8" s="71">
        <v>3</v>
      </c>
      <c r="B8" s="72"/>
      <c r="C8" s="73"/>
      <c r="D8" s="74"/>
      <c r="E8" s="75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>
      <c r="A9" s="71">
        <v>4</v>
      </c>
      <c r="B9" s="76"/>
      <c r="C9" s="77"/>
      <c r="D9" s="74"/>
      <c r="E9" s="75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5">
      <c r="A10" s="71">
        <v>5</v>
      </c>
      <c r="B10" s="72"/>
      <c r="C10" s="73"/>
      <c r="D10" s="74"/>
      <c r="E10" s="75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5">
      <c r="A11" s="71">
        <v>6</v>
      </c>
      <c r="B11" s="72"/>
      <c r="C11" s="73"/>
      <c r="D11" s="74"/>
      <c r="E11" s="75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5">
      <c r="A12" s="71">
        <v>7</v>
      </c>
      <c r="B12" s="72"/>
      <c r="C12" s="73"/>
      <c r="D12" s="74"/>
      <c r="E12" s="75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5">
      <c r="A13" s="78">
        <v>8</v>
      </c>
      <c r="B13" s="78"/>
      <c r="C13" s="79"/>
      <c r="D13" s="74"/>
      <c r="E13" s="7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5">
      <c r="A14" s="78">
        <v>9</v>
      </c>
      <c r="B14" s="78"/>
      <c r="C14" s="79"/>
      <c r="D14" s="74"/>
      <c r="E14" s="7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78">
        <v>10</v>
      </c>
      <c r="B15" s="78"/>
      <c r="C15" s="79"/>
      <c r="D15" s="74"/>
      <c r="E15" s="7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5">
      <c r="A16" s="78">
        <v>11</v>
      </c>
      <c r="B16" s="78"/>
      <c r="C16" s="79"/>
      <c r="D16" s="74"/>
      <c r="E16" s="7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5">
      <c r="A17" s="78">
        <v>12</v>
      </c>
      <c r="B17" s="78"/>
      <c r="C17" s="79"/>
      <c r="D17" s="74"/>
      <c r="E17" s="7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5">
      <c r="A18" s="78">
        <v>13</v>
      </c>
      <c r="B18" s="78"/>
      <c r="C18" s="79"/>
      <c r="D18" s="74"/>
      <c r="E18" s="7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78">
        <v>14</v>
      </c>
      <c r="B19" s="78"/>
      <c r="C19" s="79"/>
      <c r="D19" s="74"/>
      <c r="E19" s="7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5">
      <c r="A20" s="78">
        <v>15</v>
      </c>
      <c r="B20" s="78"/>
      <c r="C20" s="79"/>
      <c r="D20" s="74"/>
      <c r="E20" s="7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5">
      <c r="A21" s="78">
        <v>16</v>
      </c>
      <c r="B21" s="78"/>
      <c r="C21" s="79"/>
      <c r="D21" s="74"/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5">
      <c r="A22" s="78">
        <v>17</v>
      </c>
      <c r="B22" s="78"/>
      <c r="C22" s="79"/>
      <c r="D22" s="74"/>
      <c r="E22" s="7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">
      <c r="A23" s="78">
        <v>18</v>
      </c>
      <c r="B23" s="78"/>
      <c r="C23" s="79"/>
      <c r="D23" s="74"/>
      <c r="E23" s="7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>
      <c r="A24" s="78">
        <v>19</v>
      </c>
      <c r="B24" s="78"/>
      <c r="C24" s="79"/>
      <c r="D24" s="74"/>
      <c r="E24" s="75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5">
      <c r="A25" s="78">
        <v>20</v>
      </c>
      <c r="B25" s="78"/>
      <c r="C25" s="79"/>
      <c r="D25" s="74"/>
      <c r="E25" s="75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5">
      <c r="A26" s="71"/>
      <c r="B26" s="72" t="s">
        <v>169</v>
      </c>
      <c r="C26" s="72"/>
      <c r="D26" s="80"/>
      <c r="E26" s="72">
        <f>SUM(E6:E25)</f>
        <v>0</v>
      </c>
      <c r="F26" s="72">
        <f>IF(SUM(F6:F25)&lt;=33,SUM(F6:F25),"Błąd ECTS")</f>
        <v>0</v>
      </c>
      <c r="G26" s="72">
        <f aca="true" t="shared" si="0" ref="G26:Q26">SUM(G6:G25)</f>
        <v>0</v>
      </c>
      <c r="H26" s="72">
        <f t="shared" si="0"/>
        <v>0</v>
      </c>
      <c r="I26" s="72">
        <f t="shared" si="0"/>
        <v>0</v>
      </c>
      <c r="J26" s="72">
        <f t="shared" si="0"/>
        <v>0</v>
      </c>
      <c r="K26" s="72">
        <f t="shared" si="0"/>
        <v>0</v>
      </c>
      <c r="L26" s="72">
        <f t="shared" si="0"/>
        <v>0</v>
      </c>
      <c r="M26" s="72">
        <f t="shared" si="0"/>
        <v>0</v>
      </c>
      <c r="N26" s="72">
        <f t="shared" si="0"/>
        <v>0</v>
      </c>
      <c r="O26" s="72">
        <f t="shared" si="0"/>
        <v>0</v>
      </c>
      <c r="P26" s="72">
        <f t="shared" si="0"/>
        <v>0</v>
      </c>
      <c r="Q26" s="72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="45" zoomScaleNormal="45" zoomScalePageLayoutView="0" workbookViewId="0" topLeftCell="A1">
      <selection activeCell="A1" sqref="A1"/>
    </sheetView>
  </sheetViews>
  <sheetFormatPr defaultColWidth="9.140625" defaultRowHeight="12.75"/>
  <cols>
    <col min="1" max="1" width="64.00390625" style="0" customWidth="1"/>
  </cols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  <row r="4" ht="12.75">
      <c r="A4" t="s">
        <v>173</v>
      </c>
    </row>
    <row r="5" ht="12.75">
      <c r="A5" t="s">
        <v>174</v>
      </c>
    </row>
    <row r="6" ht="12.75">
      <c r="A6" t="s">
        <v>175</v>
      </c>
    </row>
    <row r="7" ht="12.75">
      <c r="A7" t="s">
        <v>176</v>
      </c>
    </row>
    <row r="8" ht="12.75">
      <c r="A8" t="s">
        <v>177</v>
      </c>
    </row>
    <row r="9" ht="12.75">
      <c r="A9" t="s">
        <v>178</v>
      </c>
    </row>
    <row r="10" ht="12.75">
      <c r="A10" t="s">
        <v>179</v>
      </c>
    </row>
    <row r="11" ht="12.75">
      <c r="A11" t="s">
        <v>180</v>
      </c>
    </row>
    <row r="12" ht="12.75">
      <c r="A12" t="s">
        <v>181</v>
      </c>
    </row>
    <row r="13" ht="12.75">
      <c r="A13" t="s">
        <v>182</v>
      </c>
    </row>
    <row r="14" ht="12.75">
      <c r="A14" t="s">
        <v>183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CZ109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41.28125" style="0" customWidth="1"/>
    <col min="4" max="4" width="8.710937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140625" style="0" customWidth="1"/>
    <col min="9" max="9" width="5.57421875" style="0" customWidth="1"/>
    <col min="10" max="10" width="4.57421875" style="0" customWidth="1"/>
    <col min="11" max="12" width="4.00390625" style="0" customWidth="1"/>
    <col min="13" max="13" width="5.7109375" style="0" customWidth="1"/>
    <col min="14" max="14" width="4.140625" style="0" customWidth="1"/>
    <col min="15" max="15" width="4.00390625" style="0" customWidth="1"/>
    <col min="16" max="16" width="5.00390625" style="0" customWidth="1"/>
    <col min="17" max="20" width="4.00390625" style="0" customWidth="1"/>
    <col min="21" max="21" width="6.00390625" style="0" customWidth="1"/>
    <col min="22" max="22" width="4.00390625" style="0" customWidth="1"/>
    <col min="23" max="23" width="4.57421875" style="0" customWidth="1"/>
    <col min="24" max="24" width="4.00390625" style="0" customWidth="1"/>
    <col min="25" max="25" width="6.7109375" style="0" customWidth="1"/>
    <col min="26" max="26" width="4.7109375" style="0" customWidth="1"/>
    <col min="27" max="32" width="4.00390625" style="0" customWidth="1"/>
    <col min="33" max="33" width="5.140625" style="0" customWidth="1"/>
    <col min="34" max="34" width="5.00390625" style="0" customWidth="1"/>
    <col min="35" max="35" width="4.421875" style="0" customWidth="1"/>
    <col min="36" max="36" width="4.00390625" style="0" customWidth="1"/>
    <col min="37" max="37" width="5.421875" style="0" customWidth="1"/>
    <col min="38" max="38" width="4.57421875" style="0" customWidth="1"/>
    <col min="39" max="39" width="4.140625" style="0" customWidth="1"/>
    <col min="40" max="40" width="4.421875" style="0" customWidth="1"/>
    <col min="41" max="42" width="4.00390625" style="0" customWidth="1"/>
    <col min="43" max="43" width="4.140625" style="0" customWidth="1"/>
    <col min="44" max="44" width="4.00390625" style="0" customWidth="1"/>
    <col min="45" max="45" width="5.8515625" style="0" customWidth="1"/>
    <col min="46" max="46" width="4.00390625" style="0" customWidth="1"/>
    <col min="47" max="47" width="4.57421875" style="0" customWidth="1"/>
    <col min="48" max="48" width="4.00390625" style="0" customWidth="1"/>
    <col min="49" max="49" width="6.28125" style="0" customWidth="1"/>
    <col min="50" max="50" width="4.8515625" style="0" customWidth="1"/>
    <col min="51" max="51" width="4.140625" style="0" customWidth="1"/>
    <col min="52" max="55" width="4.00390625" style="0" customWidth="1"/>
    <col min="56" max="56" width="4.421875" style="0" customWidth="1"/>
    <col min="57" max="58" width="5.140625" style="0" customWidth="1"/>
    <col min="59" max="59" width="4.57421875" style="0" customWidth="1"/>
    <col min="60" max="60" width="4.00390625" style="0" customWidth="1"/>
    <col min="61" max="61" width="5.8515625" style="0" customWidth="1"/>
    <col min="62" max="62" width="4.7109375" style="0" customWidth="1"/>
    <col min="63" max="64" width="4.00390625" style="0" customWidth="1"/>
    <col min="65" max="65" width="4.140625" style="0" customWidth="1"/>
    <col min="66" max="67" width="4.00390625" style="0" customWidth="1"/>
    <col min="68" max="68" width="4.57421875" style="0" customWidth="1"/>
    <col min="69" max="69" width="6.00390625" style="0" customWidth="1"/>
    <col min="70" max="70" width="5.140625" style="0" customWidth="1"/>
    <col min="71" max="72" width="4.00390625" style="0" customWidth="1"/>
    <col min="73" max="73" width="6.140625" style="0" customWidth="1"/>
    <col min="74" max="74" width="4.140625" style="0" customWidth="1"/>
    <col min="75" max="76" width="4.00390625" style="0" customWidth="1"/>
    <col min="77" max="77" width="4.421875" style="0" customWidth="1"/>
    <col min="78" max="79" width="4.00390625" style="0" customWidth="1"/>
    <col min="80" max="80" width="4.57421875" style="0" customWidth="1"/>
    <col min="81" max="81" width="4.7109375" style="0" customWidth="1"/>
    <col min="82" max="82" width="5.00390625" style="0" customWidth="1"/>
    <col min="83" max="83" width="3.7109375" style="0" customWidth="1"/>
    <col min="84" max="84" width="5.140625" style="0" customWidth="1"/>
    <col min="85" max="85" width="5.8515625" style="0" customWidth="1"/>
    <col min="86" max="86" width="5.140625" style="0" customWidth="1"/>
    <col min="87" max="88" width="4.00390625" style="0" customWidth="1"/>
    <col min="89" max="89" width="4.57421875" style="0" customWidth="1"/>
    <col min="90" max="91" width="4.00390625" style="0" customWidth="1"/>
    <col min="92" max="92" width="5.421875" style="0" customWidth="1"/>
    <col min="93" max="104" width="0" style="0" hidden="1" customWidth="1"/>
  </cols>
  <sheetData>
    <row r="1" spans="1:104" ht="16.5">
      <c r="A1" s="209" t="s">
        <v>19</v>
      </c>
      <c r="B1" s="209"/>
      <c r="C1" s="209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2" spans="1:104" ht="16.5">
      <c r="A2" s="12" t="s">
        <v>20</v>
      </c>
      <c r="B2" s="156" t="str">
        <f>Opis!$B$1</f>
        <v>SZTUKI</v>
      </c>
      <c r="C2" s="156"/>
      <c r="D2" s="156"/>
      <c r="E2" s="156"/>
      <c r="F2" s="156"/>
      <c r="G2" s="156"/>
      <c r="H2" s="15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</row>
    <row r="3" spans="1:104" ht="16.5">
      <c r="A3" s="12" t="s">
        <v>21</v>
      </c>
      <c r="B3" s="156" t="str">
        <f>Opis!$B$2</f>
        <v>GRAFIKI</v>
      </c>
      <c r="C3" s="156"/>
      <c r="D3" s="156"/>
      <c r="E3" s="156"/>
      <c r="F3" s="156"/>
      <c r="G3" s="156"/>
      <c r="H3" s="15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</row>
    <row r="4" spans="1:104" ht="16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6.5">
      <c r="A5" s="11"/>
      <c r="B5" s="210" t="s">
        <v>22</v>
      </c>
      <c r="C5" s="210"/>
      <c r="D5" s="211" t="s">
        <v>23</v>
      </c>
      <c r="E5" s="211"/>
      <c r="F5" s="211"/>
      <c r="G5" s="156" t="s">
        <v>196</v>
      </c>
      <c r="H5" s="156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6.5">
      <c r="A6" s="11"/>
      <c r="B6" s="13"/>
      <c r="C6" s="14" t="s">
        <v>24</v>
      </c>
      <c r="D6" s="15"/>
      <c r="E6" s="156" t="s">
        <v>25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6.5">
      <c r="A7" s="11"/>
      <c r="B7" s="13"/>
      <c r="C7" s="16" t="s">
        <v>26</v>
      </c>
      <c r="D7" s="15"/>
      <c r="E7" s="156" t="str">
        <f>Opis!$B$4</f>
        <v>GRAFIKA PROJEKTOWA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6.5">
      <c r="A8" s="11"/>
      <c r="B8" s="13"/>
      <c r="C8" s="14" t="s">
        <v>27</v>
      </c>
      <c r="D8" s="15"/>
      <c r="E8" s="156" t="str">
        <f>Opis!$B$5</f>
        <v>STACJONARNE</v>
      </c>
      <c r="F8" s="156"/>
      <c r="G8" s="156"/>
      <c r="H8" s="156"/>
      <c r="I8" s="156"/>
      <c r="J8" s="156"/>
      <c r="K8" s="156"/>
      <c r="L8" s="156"/>
      <c r="M8" s="1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6.5">
      <c r="A9" s="11"/>
      <c r="B9" s="18"/>
      <c r="C9" s="16"/>
      <c r="D9" s="18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5" customHeight="1">
      <c r="A10" s="11"/>
      <c r="B10" s="207" t="s">
        <v>28</v>
      </c>
      <c r="C10" s="207" t="s">
        <v>29</v>
      </c>
      <c r="D10" s="207" t="s">
        <v>30</v>
      </c>
      <c r="E10" s="207"/>
      <c r="F10" s="207"/>
      <c r="G10" s="204" t="s">
        <v>31</v>
      </c>
      <c r="H10" s="207" t="s">
        <v>32</v>
      </c>
      <c r="I10" s="208" t="s">
        <v>33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6" t="s">
        <v>34</v>
      </c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 t="s">
        <v>35</v>
      </c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1" t="s">
        <v>36</v>
      </c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</row>
    <row r="11" spans="1:104" ht="12.75" customHeight="1">
      <c r="A11" s="11"/>
      <c r="B11" s="207"/>
      <c r="C11" s="207"/>
      <c r="D11" s="202" t="s">
        <v>37</v>
      </c>
      <c r="E11" s="202" t="s">
        <v>38</v>
      </c>
      <c r="F11" s="202" t="s">
        <v>39</v>
      </c>
      <c r="G11" s="204"/>
      <c r="H11" s="207"/>
      <c r="I11" s="203" t="s">
        <v>40</v>
      </c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188" t="s">
        <v>32</v>
      </c>
      <c r="U11" s="201" t="s">
        <v>41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 t="s">
        <v>32</v>
      </c>
      <c r="AG11" s="201" t="s">
        <v>42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188" t="s">
        <v>32</v>
      </c>
      <c r="AS11" s="201" t="s">
        <v>43</v>
      </c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188" t="s">
        <v>32</v>
      </c>
      <c r="BE11" s="201" t="s">
        <v>44</v>
      </c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188" t="s">
        <v>32</v>
      </c>
      <c r="BQ11" s="201" t="s">
        <v>45</v>
      </c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188" t="s">
        <v>32</v>
      </c>
      <c r="CC11" s="201" t="s">
        <v>46</v>
      </c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188" t="s">
        <v>32</v>
      </c>
      <c r="CO11" s="201" t="s">
        <v>47</v>
      </c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188" t="s">
        <v>32</v>
      </c>
    </row>
    <row r="12" spans="1:104" ht="31.5" customHeight="1">
      <c r="A12" s="11"/>
      <c r="B12" s="207"/>
      <c r="C12" s="207"/>
      <c r="D12" s="202"/>
      <c r="E12" s="202"/>
      <c r="F12" s="202"/>
      <c r="G12" s="204"/>
      <c r="H12" s="207"/>
      <c r="I12" s="19" t="s">
        <v>48</v>
      </c>
      <c r="J12" s="19" t="s">
        <v>49</v>
      </c>
      <c r="K12" s="19" t="s">
        <v>50</v>
      </c>
      <c r="L12" s="19" t="s">
        <v>51</v>
      </c>
      <c r="M12" s="19" t="s">
        <v>52</v>
      </c>
      <c r="N12" s="19" t="s">
        <v>53</v>
      </c>
      <c r="O12" s="19" t="s">
        <v>54</v>
      </c>
      <c r="P12" s="19" t="s">
        <v>55</v>
      </c>
      <c r="Q12" s="19" t="s">
        <v>56</v>
      </c>
      <c r="R12" s="19" t="s">
        <v>57</v>
      </c>
      <c r="S12" s="20" t="s">
        <v>58</v>
      </c>
      <c r="T12" s="188"/>
      <c r="U12" s="21" t="s">
        <v>48</v>
      </c>
      <c r="V12" s="19" t="s">
        <v>49</v>
      </c>
      <c r="W12" s="19" t="s">
        <v>50</v>
      </c>
      <c r="X12" s="19" t="s">
        <v>51</v>
      </c>
      <c r="Y12" s="19" t="s">
        <v>52</v>
      </c>
      <c r="Z12" s="19" t="s">
        <v>53</v>
      </c>
      <c r="AA12" s="19" t="s">
        <v>54</v>
      </c>
      <c r="AB12" s="19" t="s">
        <v>55</v>
      </c>
      <c r="AC12" s="19" t="s">
        <v>56</v>
      </c>
      <c r="AD12" s="19" t="s">
        <v>57</v>
      </c>
      <c r="AE12" s="20" t="s">
        <v>58</v>
      </c>
      <c r="AF12" s="188"/>
      <c r="AG12" s="21" t="s">
        <v>48</v>
      </c>
      <c r="AH12" s="19" t="s">
        <v>49</v>
      </c>
      <c r="AI12" s="19" t="s">
        <v>50</v>
      </c>
      <c r="AJ12" s="19" t="s">
        <v>51</v>
      </c>
      <c r="AK12" s="19" t="s">
        <v>52</v>
      </c>
      <c r="AL12" s="19" t="s">
        <v>53</v>
      </c>
      <c r="AM12" s="19" t="s">
        <v>54</v>
      </c>
      <c r="AN12" s="19" t="s">
        <v>55</v>
      </c>
      <c r="AO12" s="19" t="s">
        <v>56</v>
      </c>
      <c r="AP12" s="19" t="s">
        <v>57</v>
      </c>
      <c r="AQ12" s="20" t="s">
        <v>58</v>
      </c>
      <c r="AR12" s="188"/>
      <c r="AS12" s="21" t="s">
        <v>48</v>
      </c>
      <c r="AT12" s="19" t="s">
        <v>49</v>
      </c>
      <c r="AU12" s="19" t="s">
        <v>50</v>
      </c>
      <c r="AV12" s="19" t="s">
        <v>51</v>
      </c>
      <c r="AW12" s="19" t="s">
        <v>52</v>
      </c>
      <c r="AX12" s="19" t="s">
        <v>53</v>
      </c>
      <c r="AY12" s="19" t="s">
        <v>54</v>
      </c>
      <c r="AZ12" s="19" t="s">
        <v>55</v>
      </c>
      <c r="BA12" s="19" t="s">
        <v>56</v>
      </c>
      <c r="BB12" s="19" t="s">
        <v>57</v>
      </c>
      <c r="BC12" s="20" t="s">
        <v>58</v>
      </c>
      <c r="BD12" s="188"/>
      <c r="BE12" s="21" t="s">
        <v>48</v>
      </c>
      <c r="BF12" s="19" t="s">
        <v>49</v>
      </c>
      <c r="BG12" s="19" t="s">
        <v>50</v>
      </c>
      <c r="BH12" s="19" t="s">
        <v>51</v>
      </c>
      <c r="BI12" s="19" t="s">
        <v>52</v>
      </c>
      <c r="BJ12" s="19" t="s">
        <v>53</v>
      </c>
      <c r="BK12" s="19" t="s">
        <v>54</v>
      </c>
      <c r="BL12" s="19" t="s">
        <v>55</v>
      </c>
      <c r="BM12" s="19" t="s">
        <v>56</v>
      </c>
      <c r="BN12" s="19" t="s">
        <v>57</v>
      </c>
      <c r="BO12" s="20" t="s">
        <v>58</v>
      </c>
      <c r="BP12" s="188"/>
      <c r="BQ12" s="21" t="s">
        <v>48</v>
      </c>
      <c r="BR12" s="19" t="s">
        <v>49</v>
      </c>
      <c r="BS12" s="19" t="s">
        <v>50</v>
      </c>
      <c r="BT12" s="19" t="s">
        <v>51</v>
      </c>
      <c r="BU12" s="19" t="s">
        <v>52</v>
      </c>
      <c r="BV12" s="19" t="s">
        <v>53</v>
      </c>
      <c r="BW12" s="19" t="s">
        <v>54</v>
      </c>
      <c r="BX12" s="19" t="s">
        <v>55</v>
      </c>
      <c r="BY12" s="19" t="s">
        <v>56</v>
      </c>
      <c r="BZ12" s="19" t="s">
        <v>57</v>
      </c>
      <c r="CA12" s="20" t="s">
        <v>58</v>
      </c>
      <c r="CB12" s="188"/>
      <c r="CC12" s="21" t="s">
        <v>48</v>
      </c>
      <c r="CD12" s="19" t="s">
        <v>49</v>
      </c>
      <c r="CE12" s="19" t="s">
        <v>50</v>
      </c>
      <c r="CF12" s="19" t="s">
        <v>51</v>
      </c>
      <c r="CG12" s="19" t="s">
        <v>52</v>
      </c>
      <c r="CH12" s="19" t="s">
        <v>53</v>
      </c>
      <c r="CI12" s="19" t="s">
        <v>54</v>
      </c>
      <c r="CJ12" s="19" t="s">
        <v>55</v>
      </c>
      <c r="CK12" s="19" t="s">
        <v>56</v>
      </c>
      <c r="CL12" s="19" t="s">
        <v>57</v>
      </c>
      <c r="CM12" s="19" t="s">
        <v>58</v>
      </c>
      <c r="CN12" s="188"/>
      <c r="CO12" s="21" t="s">
        <v>48</v>
      </c>
      <c r="CP12" s="19" t="s">
        <v>49</v>
      </c>
      <c r="CQ12" s="19" t="s">
        <v>50</v>
      </c>
      <c r="CR12" s="19" t="s">
        <v>51</v>
      </c>
      <c r="CS12" s="19" t="s">
        <v>52</v>
      </c>
      <c r="CT12" s="19" t="s">
        <v>53</v>
      </c>
      <c r="CU12" s="19" t="s">
        <v>54</v>
      </c>
      <c r="CV12" s="19" t="s">
        <v>55</v>
      </c>
      <c r="CW12" s="19" t="s">
        <v>56</v>
      </c>
      <c r="CX12" s="19" t="s">
        <v>57</v>
      </c>
      <c r="CY12" s="20" t="s">
        <v>58</v>
      </c>
      <c r="CZ12" s="188"/>
    </row>
    <row r="13" spans="1:104" ht="30" customHeight="1">
      <c r="A13" s="11"/>
      <c r="B13" s="189" t="s">
        <v>59</v>
      </c>
      <c r="C13" s="189"/>
      <c r="D13" s="189"/>
      <c r="E13" s="189"/>
      <c r="F13" s="189"/>
      <c r="G13" s="189"/>
      <c r="H13" s="189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4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4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4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4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4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4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4"/>
    </row>
    <row r="14" spans="1:104" ht="33" customHeight="1">
      <c r="A14" s="11"/>
      <c r="B14" s="84" t="s">
        <v>60</v>
      </c>
      <c r="C14" s="86" t="s">
        <v>61</v>
      </c>
      <c r="D14" s="81" t="s">
        <v>62</v>
      </c>
      <c r="E14" s="81" t="s">
        <v>77</v>
      </c>
      <c r="F14" s="81"/>
      <c r="G14" s="82">
        <f aca="true" t="shared" si="0" ref="G14:G25">SUM(I14:S14,U14:AE14,AG14:AQ14,AS14:BC14,BE14:BO14,BQ14:CA14,CC14:CM14,CO14:CY14)</f>
        <v>120</v>
      </c>
      <c r="H14" s="83">
        <f aca="true" t="shared" si="1" ref="H14:H23">SUM(T14,AF14,AR14,BD14,BP14,CB14,CN14,CZ14)</f>
        <v>8</v>
      </c>
      <c r="I14" s="26">
        <v>30</v>
      </c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8">
        <v>2</v>
      </c>
      <c r="U14" s="29">
        <v>30</v>
      </c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28">
        <v>2</v>
      </c>
      <c r="AG14" s="29">
        <v>30</v>
      </c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>
        <v>2</v>
      </c>
      <c r="AS14" s="29">
        <v>30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7"/>
      <c r="BD14" s="28">
        <v>2</v>
      </c>
      <c r="BE14" s="29"/>
      <c r="BF14" s="26"/>
      <c r="BG14" s="26"/>
      <c r="BH14" s="26"/>
      <c r="BI14" s="26"/>
      <c r="BJ14" s="26"/>
      <c r="BK14" s="26"/>
      <c r="BL14" s="26"/>
      <c r="BM14" s="26"/>
      <c r="BN14" s="26"/>
      <c r="BO14" s="27"/>
      <c r="BP14" s="28"/>
      <c r="BQ14" s="29"/>
      <c r="BR14" s="26"/>
      <c r="BS14" s="26"/>
      <c r="BT14" s="26"/>
      <c r="BU14" s="26"/>
      <c r="BV14" s="26"/>
      <c r="BW14" s="26"/>
      <c r="BX14" s="26"/>
      <c r="BY14" s="26"/>
      <c r="BZ14" s="26"/>
      <c r="CA14" s="27"/>
      <c r="CB14" s="28"/>
      <c r="CC14" s="29"/>
      <c r="CD14" s="26"/>
      <c r="CE14" s="26"/>
      <c r="CF14" s="26"/>
      <c r="CG14" s="26"/>
      <c r="CH14" s="26"/>
      <c r="CI14" s="26"/>
      <c r="CJ14" s="26"/>
      <c r="CK14" s="26"/>
      <c r="CL14" s="26"/>
      <c r="CM14" s="27"/>
      <c r="CN14" s="28"/>
      <c r="CO14" s="30"/>
      <c r="CP14" s="31"/>
      <c r="CQ14" s="31"/>
      <c r="CR14" s="31"/>
      <c r="CS14" s="31"/>
      <c r="CT14" s="31"/>
      <c r="CU14" s="31"/>
      <c r="CV14" s="31"/>
      <c r="CW14" s="31"/>
      <c r="CX14" s="31"/>
      <c r="CY14" s="32"/>
      <c r="CZ14" s="33"/>
    </row>
    <row r="15" spans="1:104" ht="41.25" customHeight="1">
      <c r="A15" s="11"/>
      <c r="B15" s="85" t="s">
        <v>63</v>
      </c>
      <c r="C15" s="87" t="s">
        <v>64</v>
      </c>
      <c r="D15" s="81" t="s">
        <v>65</v>
      </c>
      <c r="E15" s="81" t="s">
        <v>198</v>
      </c>
      <c r="F15" s="81"/>
      <c r="G15" s="82">
        <f t="shared" si="0"/>
        <v>60</v>
      </c>
      <c r="H15" s="83">
        <f t="shared" si="1"/>
        <v>4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28"/>
      <c r="U15" s="29"/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28"/>
      <c r="AG15" s="29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9"/>
      <c r="AT15" s="26"/>
      <c r="AU15" s="26"/>
      <c r="AV15" s="26"/>
      <c r="AW15" s="26"/>
      <c r="AX15" s="26"/>
      <c r="AY15" s="26"/>
      <c r="AZ15" s="26"/>
      <c r="BA15" s="26"/>
      <c r="BB15" s="26"/>
      <c r="BC15" s="27"/>
      <c r="BD15" s="28"/>
      <c r="BE15" s="29">
        <v>30</v>
      </c>
      <c r="BF15" s="26"/>
      <c r="BG15" s="26"/>
      <c r="BH15" s="26"/>
      <c r="BI15" s="26"/>
      <c r="BJ15" s="26"/>
      <c r="BK15" s="26"/>
      <c r="BL15" s="26"/>
      <c r="BM15" s="26"/>
      <c r="BN15" s="26"/>
      <c r="BO15" s="27"/>
      <c r="BP15" s="28">
        <v>2</v>
      </c>
      <c r="BQ15" s="29">
        <v>30</v>
      </c>
      <c r="BR15" s="26"/>
      <c r="BS15" s="26"/>
      <c r="BT15" s="26"/>
      <c r="BU15" s="26"/>
      <c r="BV15" s="26"/>
      <c r="BW15" s="26"/>
      <c r="BX15" s="26"/>
      <c r="BY15" s="26"/>
      <c r="BZ15" s="26"/>
      <c r="CA15" s="27"/>
      <c r="CB15" s="28">
        <v>2</v>
      </c>
      <c r="CC15" s="29"/>
      <c r="CD15" s="26"/>
      <c r="CE15" s="26"/>
      <c r="CF15" s="26"/>
      <c r="CG15" s="26"/>
      <c r="CH15" s="26"/>
      <c r="CI15" s="26"/>
      <c r="CJ15" s="26"/>
      <c r="CK15" s="26"/>
      <c r="CL15" s="26"/>
      <c r="CM15" s="27"/>
      <c r="CN15" s="28"/>
      <c r="CO15" s="30"/>
      <c r="CP15" s="31"/>
      <c r="CQ15" s="31"/>
      <c r="CR15" s="31"/>
      <c r="CS15" s="31"/>
      <c r="CT15" s="31"/>
      <c r="CU15" s="31"/>
      <c r="CV15" s="31"/>
      <c r="CW15" s="31"/>
      <c r="CX15" s="31"/>
      <c r="CY15" s="32"/>
      <c r="CZ15" s="33"/>
    </row>
    <row r="16" spans="1:104" ht="33" customHeight="1">
      <c r="A16" s="11"/>
      <c r="B16" s="85" t="s">
        <v>67</v>
      </c>
      <c r="C16" s="87" t="s">
        <v>68</v>
      </c>
      <c r="D16" s="81" t="s">
        <v>69</v>
      </c>
      <c r="E16" s="81" t="s">
        <v>199</v>
      </c>
      <c r="F16" s="81"/>
      <c r="G16" s="82">
        <f t="shared" si="0"/>
        <v>60</v>
      </c>
      <c r="H16" s="83">
        <f t="shared" si="1"/>
        <v>4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8"/>
      <c r="U16" s="29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28"/>
      <c r="AG16" s="29">
        <v>30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>
        <v>2</v>
      </c>
      <c r="AS16" s="29">
        <v>30</v>
      </c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8">
        <v>2</v>
      </c>
      <c r="BE16" s="29"/>
      <c r="BF16" s="26"/>
      <c r="BG16" s="26"/>
      <c r="BH16" s="26"/>
      <c r="BI16" s="26"/>
      <c r="BJ16" s="26"/>
      <c r="BK16" s="26"/>
      <c r="BL16" s="26"/>
      <c r="BM16" s="26"/>
      <c r="BN16" s="26"/>
      <c r="BO16" s="27"/>
      <c r="BP16" s="28"/>
      <c r="BQ16" s="29"/>
      <c r="BR16" s="26"/>
      <c r="BS16" s="26"/>
      <c r="BT16" s="26"/>
      <c r="BU16" s="26"/>
      <c r="BV16" s="26"/>
      <c r="BW16" s="26"/>
      <c r="BX16" s="26"/>
      <c r="BY16" s="26"/>
      <c r="BZ16" s="26"/>
      <c r="CA16" s="27"/>
      <c r="CB16" s="28"/>
      <c r="CC16" s="29"/>
      <c r="CD16" s="26"/>
      <c r="CE16" s="26"/>
      <c r="CF16" s="26"/>
      <c r="CG16" s="26"/>
      <c r="CH16" s="26"/>
      <c r="CI16" s="26"/>
      <c r="CJ16" s="26"/>
      <c r="CK16" s="26"/>
      <c r="CL16" s="26"/>
      <c r="CM16" s="27"/>
      <c r="CN16" s="28"/>
      <c r="CO16" s="30"/>
      <c r="CP16" s="31"/>
      <c r="CQ16" s="31"/>
      <c r="CR16" s="31"/>
      <c r="CS16" s="31"/>
      <c r="CT16" s="31"/>
      <c r="CU16" s="31"/>
      <c r="CV16" s="31"/>
      <c r="CW16" s="31"/>
      <c r="CX16" s="31"/>
      <c r="CY16" s="32"/>
      <c r="CZ16" s="33"/>
    </row>
    <row r="17" spans="1:104" ht="30" customHeight="1">
      <c r="A17" s="11"/>
      <c r="B17" s="85" t="s">
        <v>70</v>
      </c>
      <c r="C17" s="87" t="s">
        <v>71</v>
      </c>
      <c r="D17" s="81" t="s">
        <v>69</v>
      </c>
      <c r="E17" s="81" t="s">
        <v>199</v>
      </c>
      <c r="F17" s="81"/>
      <c r="G17" s="82">
        <f t="shared" si="0"/>
        <v>60</v>
      </c>
      <c r="H17" s="83">
        <f t="shared" si="1"/>
        <v>4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28"/>
      <c r="U17" s="29"/>
      <c r="V17" s="26"/>
      <c r="W17" s="26"/>
      <c r="X17" s="26"/>
      <c r="Y17" s="26"/>
      <c r="Z17" s="26"/>
      <c r="AA17" s="26"/>
      <c r="AB17" s="26"/>
      <c r="AC17" s="26"/>
      <c r="AD17" s="26"/>
      <c r="AE17" s="27"/>
      <c r="AF17" s="28"/>
      <c r="AG17" s="29">
        <v>30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7"/>
      <c r="AR17" s="28">
        <v>2</v>
      </c>
      <c r="AS17" s="29">
        <v>30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7"/>
      <c r="BD17" s="28">
        <v>2</v>
      </c>
      <c r="BE17" s="29"/>
      <c r="BF17" s="26"/>
      <c r="BG17" s="26"/>
      <c r="BH17" s="26"/>
      <c r="BI17" s="26"/>
      <c r="BJ17" s="26"/>
      <c r="BK17" s="26"/>
      <c r="BL17" s="26"/>
      <c r="BM17" s="26"/>
      <c r="BN17" s="26"/>
      <c r="BO17" s="27"/>
      <c r="BP17" s="28"/>
      <c r="BQ17" s="29"/>
      <c r="BR17" s="26"/>
      <c r="BS17" s="26"/>
      <c r="BT17" s="26"/>
      <c r="BU17" s="26"/>
      <c r="BV17" s="26"/>
      <c r="BW17" s="26"/>
      <c r="BX17" s="26"/>
      <c r="BY17" s="26"/>
      <c r="BZ17" s="26"/>
      <c r="CA17" s="27"/>
      <c r="CB17" s="28"/>
      <c r="CC17" s="29"/>
      <c r="CD17" s="26"/>
      <c r="CE17" s="26"/>
      <c r="CF17" s="26"/>
      <c r="CG17" s="26"/>
      <c r="CH17" s="26"/>
      <c r="CI17" s="26"/>
      <c r="CJ17" s="26"/>
      <c r="CK17" s="26"/>
      <c r="CL17" s="26"/>
      <c r="CM17" s="27"/>
      <c r="CN17" s="28"/>
      <c r="CO17" s="30"/>
      <c r="CP17" s="31"/>
      <c r="CQ17" s="31"/>
      <c r="CR17" s="31"/>
      <c r="CS17" s="31"/>
      <c r="CT17" s="31"/>
      <c r="CU17" s="31"/>
      <c r="CV17" s="31"/>
      <c r="CW17" s="31"/>
      <c r="CX17" s="31"/>
      <c r="CY17" s="32"/>
      <c r="CZ17" s="33"/>
    </row>
    <row r="18" spans="1:104" ht="30" customHeight="1">
      <c r="A18" s="11"/>
      <c r="B18" s="85" t="s">
        <v>72</v>
      </c>
      <c r="C18" s="87" t="s">
        <v>73</v>
      </c>
      <c r="D18" s="81"/>
      <c r="E18" s="81" t="s">
        <v>66</v>
      </c>
      <c r="F18" s="81" t="s">
        <v>65</v>
      </c>
      <c r="G18" s="82">
        <f t="shared" si="0"/>
        <v>60</v>
      </c>
      <c r="H18" s="83">
        <f t="shared" si="1"/>
        <v>4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8"/>
      <c r="U18" s="29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28"/>
      <c r="AG18" s="29"/>
      <c r="AH18" s="26"/>
      <c r="AI18" s="26"/>
      <c r="AJ18" s="26"/>
      <c r="AK18" s="26"/>
      <c r="AL18" s="26"/>
      <c r="AM18" s="26"/>
      <c r="AN18" s="26"/>
      <c r="AO18" s="26"/>
      <c r="AP18" s="26"/>
      <c r="AQ18" s="27"/>
      <c r="AR18" s="28"/>
      <c r="AS18" s="29"/>
      <c r="AT18" s="26"/>
      <c r="AU18" s="26"/>
      <c r="AV18" s="26"/>
      <c r="AW18" s="26"/>
      <c r="AX18" s="26"/>
      <c r="AY18" s="26"/>
      <c r="AZ18" s="26"/>
      <c r="BA18" s="26"/>
      <c r="BB18" s="26"/>
      <c r="BC18" s="27"/>
      <c r="BD18" s="28"/>
      <c r="BE18" s="29">
        <v>30</v>
      </c>
      <c r="BF18" s="26"/>
      <c r="BG18" s="26"/>
      <c r="BH18" s="26"/>
      <c r="BI18" s="26"/>
      <c r="BJ18" s="26"/>
      <c r="BK18" s="26"/>
      <c r="BL18" s="26"/>
      <c r="BM18" s="26"/>
      <c r="BN18" s="26"/>
      <c r="BO18" s="27"/>
      <c r="BP18" s="28">
        <v>2</v>
      </c>
      <c r="BQ18" s="29">
        <v>30</v>
      </c>
      <c r="BR18" s="26"/>
      <c r="BS18" s="26"/>
      <c r="BT18" s="26"/>
      <c r="BU18" s="26"/>
      <c r="BV18" s="26"/>
      <c r="BW18" s="26"/>
      <c r="BX18" s="26"/>
      <c r="BY18" s="26"/>
      <c r="BZ18" s="26"/>
      <c r="CA18" s="27"/>
      <c r="CB18" s="28">
        <v>2</v>
      </c>
      <c r="CC18" s="29"/>
      <c r="CD18" s="26"/>
      <c r="CE18" s="26"/>
      <c r="CF18" s="26"/>
      <c r="CG18" s="26"/>
      <c r="CH18" s="26"/>
      <c r="CI18" s="26"/>
      <c r="CJ18" s="26"/>
      <c r="CK18" s="26"/>
      <c r="CL18" s="26"/>
      <c r="CM18" s="27"/>
      <c r="CN18" s="28"/>
      <c r="CO18" s="30"/>
      <c r="CP18" s="31"/>
      <c r="CQ18" s="31"/>
      <c r="CR18" s="31"/>
      <c r="CS18" s="31"/>
      <c r="CT18" s="31"/>
      <c r="CU18" s="31"/>
      <c r="CV18" s="31"/>
      <c r="CW18" s="31"/>
      <c r="CX18" s="31"/>
      <c r="CY18" s="32"/>
      <c r="CZ18" s="33"/>
    </row>
    <row r="19" spans="1:104" ht="30" customHeight="1">
      <c r="A19" s="11"/>
      <c r="B19" s="85" t="s">
        <v>74</v>
      </c>
      <c r="C19" s="87" t="s">
        <v>193</v>
      </c>
      <c r="D19" s="81"/>
      <c r="E19" s="81"/>
      <c r="F19" s="81" t="s">
        <v>66</v>
      </c>
      <c r="G19" s="82">
        <v>30</v>
      </c>
      <c r="H19" s="83">
        <v>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  <c r="T19" s="28"/>
      <c r="U19" s="29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28"/>
      <c r="AG19" s="29"/>
      <c r="AH19" s="26"/>
      <c r="AI19" s="26"/>
      <c r="AJ19" s="26"/>
      <c r="AK19" s="26"/>
      <c r="AL19" s="26"/>
      <c r="AM19" s="26"/>
      <c r="AN19" s="26"/>
      <c r="AO19" s="26"/>
      <c r="AP19" s="26"/>
      <c r="AQ19" s="27"/>
      <c r="AR19" s="28"/>
      <c r="AS19" s="29"/>
      <c r="AT19" s="26"/>
      <c r="AU19" s="26"/>
      <c r="AV19" s="26"/>
      <c r="AW19" s="26"/>
      <c r="AX19" s="26"/>
      <c r="AY19" s="26"/>
      <c r="AZ19" s="26"/>
      <c r="BA19" s="26"/>
      <c r="BB19" s="26"/>
      <c r="BC19" s="27"/>
      <c r="BD19" s="28"/>
      <c r="BE19" s="29">
        <v>30</v>
      </c>
      <c r="BF19" s="26"/>
      <c r="BG19" s="26"/>
      <c r="BH19" s="26"/>
      <c r="BI19" s="26"/>
      <c r="BJ19" s="26"/>
      <c r="BK19" s="26"/>
      <c r="BL19" s="26"/>
      <c r="BM19" s="26"/>
      <c r="BN19" s="26"/>
      <c r="BO19" s="27"/>
      <c r="BP19" s="28">
        <v>2</v>
      </c>
      <c r="BQ19" s="29"/>
      <c r="BR19" s="26"/>
      <c r="BS19" s="26"/>
      <c r="BT19" s="26"/>
      <c r="BU19" s="26"/>
      <c r="BV19" s="26"/>
      <c r="BW19" s="26"/>
      <c r="BX19" s="26"/>
      <c r="BY19" s="26"/>
      <c r="BZ19" s="26"/>
      <c r="CA19" s="27"/>
      <c r="CB19" s="28"/>
      <c r="CC19" s="29"/>
      <c r="CD19" s="26"/>
      <c r="CE19" s="26"/>
      <c r="CF19" s="26"/>
      <c r="CG19" s="26"/>
      <c r="CH19" s="26"/>
      <c r="CI19" s="26"/>
      <c r="CJ19" s="26"/>
      <c r="CK19" s="26"/>
      <c r="CL19" s="26"/>
      <c r="CM19" s="27"/>
      <c r="CN19" s="28"/>
      <c r="CO19" s="30"/>
      <c r="CP19" s="31"/>
      <c r="CQ19" s="31"/>
      <c r="CR19" s="31"/>
      <c r="CS19" s="31"/>
      <c r="CT19" s="31"/>
      <c r="CU19" s="31"/>
      <c r="CV19" s="31"/>
      <c r="CW19" s="31"/>
      <c r="CX19" s="31"/>
      <c r="CY19" s="32"/>
      <c r="CZ19" s="33"/>
    </row>
    <row r="20" spans="1:104" ht="32.25" customHeight="1">
      <c r="A20" s="11"/>
      <c r="B20" s="85" t="s">
        <v>75</v>
      </c>
      <c r="C20" s="87" t="s">
        <v>194</v>
      </c>
      <c r="D20" s="81"/>
      <c r="E20" s="81"/>
      <c r="F20" s="81" t="s">
        <v>65</v>
      </c>
      <c r="G20" s="82">
        <v>30</v>
      </c>
      <c r="H20" s="83">
        <v>2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8"/>
      <c r="U20" s="29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8"/>
      <c r="AG20" s="29"/>
      <c r="AH20" s="26"/>
      <c r="AI20" s="26"/>
      <c r="AJ20" s="26"/>
      <c r="AK20" s="26"/>
      <c r="AL20" s="26"/>
      <c r="AM20" s="26"/>
      <c r="AN20" s="26"/>
      <c r="AO20" s="26"/>
      <c r="AP20" s="26"/>
      <c r="AQ20" s="27"/>
      <c r="AR20" s="28"/>
      <c r="AS20" s="29"/>
      <c r="AT20" s="26"/>
      <c r="AU20" s="26"/>
      <c r="AV20" s="26"/>
      <c r="AW20" s="26"/>
      <c r="AX20" s="26"/>
      <c r="AY20" s="26"/>
      <c r="AZ20" s="26"/>
      <c r="BA20" s="26"/>
      <c r="BB20" s="26"/>
      <c r="BC20" s="27"/>
      <c r="BD20" s="28"/>
      <c r="BE20" s="29"/>
      <c r="BF20" s="26"/>
      <c r="BG20" s="26"/>
      <c r="BH20" s="26"/>
      <c r="BI20" s="26"/>
      <c r="BJ20" s="26"/>
      <c r="BK20" s="26"/>
      <c r="BL20" s="26"/>
      <c r="BM20" s="26"/>
      <c r="BN20" s="26"/>
      <c r="BO20" s="27"/>
      <c r="BP20" s="28"/>
      <c r="BQ20" s="29">
        <v>30</v>
      </c>
      <c r="BR20" s="26"/>
      <c r="BS20" s="26"/>
      <c r="BT20" s="26"/>
      <c r="BU20" s="26"/>
      <c r="BV20" s="26"/>
      <c r="BW20" s="26"/>
      <c r="BX20" s="26"/>
      <c r="BY20" s="26"/>
      <c r="BZ20" s="26"/>
      <c r="CA20" s="27"/>
      <c r="CB20" s="28">
        <v>2</v>
      </c>
      <c r="CC20" s="29"/>
      <c r="CD20" s="26"/>
      <c r="CE20" s="26"/>
      <c r="CF20" s="26"/>
      <c r="CG20" s="26"/>
      <c r="CH20" s="26"/>
      <c r="CI20" s="26"/>
      <c r="CJ20" s="26"/>
      <c r="CK20" s="26"/>
      <c r="CL20" s="26"/>
      <c r="CM20" s="27"/>
      <c r="CN20" s="28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2"/>
      <c r="CZ20" s="33"/>
    </row>
    <row r="21" spans="1:104" ht="31.5" customHeight="1">
      <c r="A21" s="11"/>
      <c r="B21" s="85" t="s">
        <v>78</v>
      </c>
      <c r="C21" s="87" t="s">
        <v>76</v>
      </c>
      <c r="D21" s="81" t="s">
        <v>77</v>
      </c>
      <c r="E21" s="81" t="s">
        <v>77</v>
      </c>
      <c r="F21" s="81"/>
      <c r="G21" s="82">
        <f t="shared" si="0"/>
        <v>240</v>
      </c>
      <c r="H21" s="83">
        <f t="shared" si="1"/>
        <v>12</v>
      </c>
      <c r="I21" s="26"/>
      <c r="J21" s="26"/>
      <c r="K21" s="26"/>
      <c r="L21" s="26"/>
      <c r="M21" s="26">
        <v>60</v>
      </c>
      <c r="N21" s="26"/>
      <c r="O21" s="26"/>
      <c r="P21" s="26"/>
      <c r="Q21" s="26"/>
      <c r="R21" s="26"/>
      <c r="S21" s="27"/>
      <c r="T21" s="28">
        <v>3</v>
      </c>
      <c r="U21" s="29"/>
      <c r="V21" s="26"/>
      <c r="W21" s="26"/>
      <c r="X21" s="26"/>
      <c r="Y21" s="26">
        <v>60</v>
      </c>
      <c r="Z21" s="26"/>
      <c r="AA21" s="26"/>
      <c r="AB21" s="26"/>
      <c r="AC21" s="26"/>
      <c r="AD21" s="26"/>
      <c r="AE21" s="27"/>
      <c r="AF21" s="28">
        <v>3</v>
      </c>
      <c r="AG21" s="29"/>
      <c r="AH21" s="26"/>
      <c r="AI21" s="26"/>
      <c r="AJ21" s="26"/>
      <c r="AK21" s="26">
        <v>60</v>
      </c>
      <c r="AL21" s="26"/>
      <c r="AM21" s="26"/>
      <c r="AN21" s="26"/>
      <c r="AO21" s="26"/>
      <c r="AP21" s="26"/>
      <c r="AQ21" s="27"/>
      <c r="AR21" s="28">
        <v>3</v>
      </c>
      <c r="AS21" s="29"/>
      <c r="AT21" s="26"/>
      <c r="AU21" s="26"/>
      <c r="AV21" s="26"/>
      <c r="AW21" s="26">
        <v>60</v>
      </c>
      <c r="AX21" s="26"/>
      <c r="AY21" s="26"/>
      <c r="AZ21" s="26"/>
      <c r="BA21" s="26"/>
      <c r="BB21" s="26"/>
      <c r="BC21" s="27"/>
      <c r="BD21" s="28">
        <v>3</v>
      </c>
      <c r="BE21" s="29"/>
      <c r="BF21" s="26"/>
      <c r="BG21" s="26"/>
      <c r="BH21" s="26"/>
      <c r="BI21" s="26"/>
      <c r="BJ21" s="26"/>
      <c r="BK21" s="26"/>
      <c r="BL21" s="26"/>
      <c r="BM21" s="26"/>
      <c r="BN21" s="26"/>
      <c r="BO21" s="27"/>
      <c r="BP21" s="28"/>
      <c r="BQ21" s="29"/>
      <c r="BR21" s="26"/>
      <c r="BS21" s="26"/>
      <c r="BT21" s="26"/>
      <c r="BU21" s="26"/>
      <c r="BV21" s="26"/>
      <c r="BW21" s="26"/>
      <c r="BX21" s="26"/>
      <c r="BY21" s="26"/>
      <c r="BZ21" s="26"/>
      <c r="CA21" s="27"/>
      <c r="CB21" s="28"/>
      <c r="CC21" s="29"/>
      <c r="CD21" s="26"/>
      <c r="CE21" s="26"/>
      <c r="CF21" s="26"/>
      <c r="CG21" s="26"/>
      <c r="CH21" s="26"/>
      <c r="CI21" s="26"/>
      <c r="CJ21" s="26"/>
      <c r="CK21" s="26"/>
      <c r="CL21" s="26"/>
      <c r="CM21" s="27"/>
      <c r="CN21" s="28"/>
      <c r="CO21" s="30"/>
      <c r="CP21" s="31"/>
      <c r="CQ21" s="31"/>
      <c r="CR21" s="31"/>
      <c r="CS21" s="31"/>
      <c r="CT21" s="31"/>
      <c r="CU21" s="31"/>
      <c r="CV21" s="31"/>
      <c r="CW21" s="31"/>
      <c r="CX21" s="31"/>
      <c r="CY21" s="32"/>
      <c r="CZ21" s="33"/>
    </row>
    <row r="22" spans="1:104" ht="31.5" customHeight="1">
      <c r="A22" s="11"/>
      <c r="B22" s="85" t="s">
        <v>81</v>
      </c>
      <c r="C22" s="87" t="s">
        <v>79</v>
      </c>
      <c r="D22" s="81" t="s">
        <v>80</v>
      </c>
      <c r="E22" s="81" t="s">
        <v>80</v>
      </c>
      <c r="F22" s="81"/>
      <c r="G22" s="82">
        <f t="shared" si="0"/>
        <v>360</v>
      </c>
      <c r="H22" s="83">
        <f t="shared" si="1"/>
        <v>18</v>
      </c>
      <c r="I22" s="26"/>
      <c r="J22" s="26"/>
      <c r="K22" s="26"/>
      <c r="L22" s="26"/>
      <c r="M22" s="26">
        <v>60</v>
      </c>
      <c r="N22" s="26"/>
      <c r="O22" s="26"/>
      <c r="P22" s="26"/>
      <c r="Q22" s="26"/>
      <c r="R22" s="26"/>
      <c r="S22" s="27"/>
      <c r="T22" s="28">
        <v>3</v>
      </c>
      <c r="U22" s="29"/>
      <c r="V22" s="26"/>
      <c r="W22" s="26"/>
      <c r="X22" s="26"/>
      <c r="Y22" s="26">
        <v>60</v>
      </c>
      <c r="Z22" s="26"/>
      <c r="AA22" s="26"/>
      <c r="AB22" s="26"/>
      <c r="AC22" s="26"/>
      <c r="AD22" s="26"/>
      <c r="AE22" s="27"/>
      <c r="AF22" s="28">
        <v>3</v>
      </c>
      <c r="AG22" s="29"/>
      <c r="AH22" s="26"/>
      <c r="AI22" s="26"/>
      <c r="AJ22" s="26"/>
      <c r="AK22" s="26">
        <v>60</v>
      </c>
      <c r="AL22" s="26"/>
      <c r="AM22" s="26"/>
      <c r="AN22" s="26"/>
      <c r="AO22" s="26"/>
      <c r="AP22" s="26"/>
      <c r="AQ22" s="27"/>
      <c r="AR22" s="28">
        <v>3</v>
      </c>
      <c r="AS22" s="29"/>
      <c r="AT22" s="26"/>
      <c r="AU22" s="26"/>
      <c r="AV22" s="26"/>
      <c r="AW22" s="26">
        <v>60</v>
      </c>
      <c r="AX22" s="26"/>
      <c r="AY22" s="26"/>
      <c r="AZ22" s="26"/>
      <c r="BA22" s="26"/>
      <c r="BB22" s="26"/>
      <c r="BC22" s="27"/>
      <c r="BD22" s="28">
        <v>3</v>
      </c>
      <c r="BE22" s="29"/>
      <c r="BF22" s="26"/>
      <c r="BG22" s="26"/>
      <c r="BH22" s="26"/>
      <c r="BI22" s="26">
        <v>60</v>
      </c>
      <c r="BJ22" s="26"/>
      <c r="BK22" s="26"/>
      <c r="BL22" s="26"/>
      <c r="BM22" s="26"/>
      <c r="BN22" s="26"/>
      <c r="BO22" s="27"/>
      <c r="BP22" s="28">
        <v>3</v>
      </c>
      <c r="BQ22" s="29"/>
      <c r="BR22" s="26"/>
      <c r="BS22" s="26"/>
      <c r="BT22" s="26"/>
      <c r="BU22" s="26">
        <v>60</v>
      </c>
      <c r="BV22" s="26"/>
      <c r="BW22" s="26"/>
      <c r="BX22" s="26"/>
      <c r="BY22" s="26"/>
      <c r="BZ22" s="26"/>
      <c r="CA22" s="27"/>
      <c r="CB22" s="28">
        <v>3</v>
      </c>
      <c r="CC22" s="29"/>
      <c r="CD22" s="26"/>
      <c r="CE22" s="26"/>
      <c r="CF22" s="26"/>
      <c r="CG22" s="26"/>
      <c r="CH22" s="26"/>
      <c r="CI22" s="26"/>
      <c r="CJ22" s="26"/>
      <c r="CK22" s="26"/>
      <c r="CL22" s="26"/>
      <c r="CM22" s="27"/>
      <c r="CN22" s="28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2"/>
      <c r="CZ22" s="33"/>
    </row>
    <row r="23" spans="1:104" ht="33.75" customHeight="1">
      <c r="A23" s="11"/>
      <c r="B23" s="85" t="s">
        <v>84</v>
      </c>
      <c r="C23" s="87" t="s">
        <v>82</v>
      </c>
      <c r="D23" s="81" t="s">
        <v>83</v>
      </c>
      <c r="E23" s="81" t="s">
        <v>83</v>
      </c>
      <c r="F23" s="81"/>
      <c r="G23" s="82">
        <f t="shared" si="0"/>
        <v>60</v>
      </c>
      <c r="H23" s="83">
        <f t="shared" si="1"/>
        <v>4</v>
      </c>
      <c r="I23" s="26"/>
      <c r="J23" s="26"/>
      <c r="K23" s="26"/>
      <c r="L23" s="26"/>
      <c r="M23" s="26">
        <v>30</v>
      </c>
      <c r="N23" s="26"/>
      <c r="O23" s="26"/>
      <c r="P23" s="26"/>
      <c r="Q23" s="26"/>
      <c r="R23" s="26"/>
      <c r="S23" s="27"/>
      <c r="T23" s="28">
        <v>2</v>
      </c>
      <c r="U23" s="29"/>
      <c r="V23" s="26"/>
      <c r="W23" s="26"/>
      <c r="X23" s="26"/>
      <c r="Y23" s="26">
        <v>30</v>
      </c>
      <c r="Z23" s="26"/>
      <c r="AA23" s="26"/>
      <c r="AB23" s="26"/>
      <c r="AC23" s="26"/>
      <c r="AD23" s="26"/>
      <c r="AE23" s="27"/>
      <c r="AF23" s="28">
        <v>2</v>
      </c>
      <c r="AG23" s="29"/>
      <c r="AH23" s="26"/>
      <c r="AI23" s="26"/>
      <c r="AJ23" s="26"/>
      <c r="AK23" s="26"/>
      <c r="AL23" s="26"/>
      <c r="AM23" s="26"/>
      <c r="AN23" s="26"/>
      <c r="AO23" s="26"/>
      <c r="AP23" s="26"/>
      <c r="AQ23" s="27"/>
      <c r="AR23" s="28"/>
      <c r="AS23" s="29"/>
      <c r="AT23" s="26"/>
      <c r="AU23" s="26"/>
      <c r="AV23" s="26"/>
      <c r="AW23" s="26"/>
      <c r="AX23" s="26"/>
      <c r="AY23" s="26"/>
      <c r="AZ23" s="26"/>
      <c r="BA23" s="26"/>
      <c r="BB23" s="26"/>
      <c r="BC23" s="27"/>
      <c r="BD23" s="28"/>
      <c r="BE23" s="29"/>
      <c r="BF23" s="26"/>
      <c r="BG23" s="26"/>
      <c r="BH23" s="26"/>
      <c r="BI23" s="26"/>
      <c r="BJ23" s="26"/>
      <c r="BK23" s="26"/>
      <c r="BL23" s="26"/>
      <c r="BM23" s="26"/>
      <c r="BN23" s="26"/>
      <c r="BO23" s="27"/>
      <c r="BP23" s="28"/>
      <c r="BQ23" s="29"/>
      <c r="BR23" s="26"/>
      <c r="BS23" s="26"/>
      <c r="BT23" s="26"/>
      <c r="BU23" s="26"/>
      <c r="BV23" s="26"/>
      <c r="BW23" s="26"/>
      <c r="BX23" s="26"/>
      <c r="BY23" s="26"/>
      <c r="BZ23" s="26"/>
      <c r="CA23" s="27"/>
      <c r="CB23" s="28"/>
      <c r="CC23" s="29"/>
      <c r="CD23" s="26"/>
      <c r="CE23" s="26"/>
      <c r="CF23" s="26"/>
      <c r="CG23" s="26"/>
      <c r="CH23" s="26"/>
      <c r="CI23" s="26"/>
      <c r="CJ23" s="26"/>
      <c r="CK23" s="26"/>
      <c r="CL23" s="26"/>
      <c r="CM23" s="27"/>
      <c r="CN23" s="28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2"/>
      <c r="CZ23" s="33"/>
    </row>
    <row r="24" spans="1:104" ht="30.75" customHeight="1">
      <c r="A24" s="11"/>
      <c r="B24" s="85" t="s">
        <v>85</v>
      </c>
      <c r="C24" s="87" t="s">
        <v>86</v>
      </c>
      <c r="D24" s="81"/>
      <c r="E24" s="81"/>
      <c r="F24" s="81" t="s">
        <v>83</v>
      </c>
      <c r="G24" s="82">
        <f t="shared" si="0"/>
        <v>90</v>
      </c>
      <c r="H24" s="83">
        <v>6</v>
      </c>
      <c r="I24" s="26"/>
      <c r="J24" s="26"/>
      <c r="K24" s="26"/>
      <c r="L24" s="26"/>
      <c r="M24" s="26">
        <v>45</v>
      </c>
      <c r="N24" s="26"/>
      <c r="O24" s="26"/>
      <c r="P24" s="26"/>
      <c r="Q24" s="26"/>
      <c r="R24" s="26"/>
      <c r="S24" s="27"/>
      <c r="T24" s="28">
        <v>3</v>
      </c>
      <c r="U24" s="29"/>
      <c r="V24" s="26"/>
      <c r="W24" s="26"/>
      <c r="X24" s="26"/>
      <c r="Y24" s="26">
        <v>45</v>
      </c>
      <c r="Z24" s="26"/>
      <c r="AA24" s="26"/>
      <c r="AB24" s="26"/>
      <c r="AC24" s="26"/>
      <c r="AD24" s="26"/>
      <c r="AE24" s="27"/>
      <c r="AF24" s="28">
        <v>3</v>
      </c>
      <c r="AG24" s="29"/>
      <c r="AH24" s="26"/>
      <c r="AI24" s="26"/>
      <c r="AJ24" s="26"/>
      <c r="AK24" s="26"/>
      <c r="AL24" s="26"/>
      <c r="AM24" s="26"/>
      <c r="AN24" s="26"/>
      <c r="AO24" s="26"/>
      <c r="AP24" s="26"/>
      <c r="AQ24" s="27"/>
      <c r="AR24" s="28"/>
      <c r="AS24" s="29"/>
      <c r="AT24" s="26"/>
      <c r="AU24" s="26"/>
      <c r="AV24" s="26"/>
      <c r="AW24" s="26"/>
      <c r="AX24" s="26"/>
      <c r="AY24" s="26"/>
      <c r="AZ24" s="26"/>
      <c r="BA24" s="26"/>
      <c r="BB24" s="26"/>
      <c r="BC24" s="27"/>
      <c r="BD24" s="28"/>
      <c r="BE24" s="29"/>
      <c r="BF24" s="26"/>
      <c r="BG24" s="26"/>
      <c r="BH24" s="26"/>
      <c r="BI24" s="26"/>
      <c r="BJ24" s="26"/>
      <c r="BK24" s="26"/>
      <c r="BL24" s="26"/>
      <c r="BM24" s="26"/>
      <c r="BN24" s="26"/>
      <c r="BO24" s="27"/>
      <c r="BP24" s="28"/>
      <c r="BQ24" s="29"/>
      <c r="BR24" s="26"/>
      <c r="BS24" s="26"/>
      <c r="BT24" s="26"/>
      <c r="BU24" s="26"/>
      <c r="BV24" s="26"/>
      <c r="BW24" s="26"/>
      <c r="BX24" s="26"/>
      <c r="BY24" s="26"/>
      <c r="BZ24" s="26"/>
      <c r="CA24" s="27"/>
      <c r="CB24" s="28"/>
      <c r="CC24" s="29"/>
      <c r="CD24" s="26"/>
      <c r="CE24" s="26"/>
      <c r="CF24" s="26"/>
      <c r="CG24" s="26"/>
      <c r="CH24" s="26"/>
      <c r="CI24" s="26"/>
      <c r="CJ24" s="26"/>
      <c r="CK24" s="26"/>
      <c r="CL24" s="26"/>
      <c r="CM24" s="27"/>
      <c r="CN24" s="28"/>
      <c r="CO24" s="30"/>
      <c r="CP24" s="31"/>
      <c r="CQ24" s="31"/>
      <c r="CR24" s="31"/>
      <c r="CS24" s="31"/>
      <c r="CT24" s="31"/>
      <c r="CU24" s="31"/>
      <c r="CV24" s="31"/>
      <c r="CW24" s="31"/>
      <c r="CX24" s="31"/>
      <c r="CY24" s="32"/>
      <c r="CZ24" s="33"/>
    </row>
    <row r="25" spans="1:104" ht="36" customHeight="1">
      <c r="A25" s="11"/>
      <c r="B25" s="85" t="s">
        <v>87</v>
      </c>
      <c r="C25" s="87" t="s">
        <v>88</v>
      </c>
      <c r="D25" s="81"/>
      <c r="E25" s="81"/>
      <c r="F25" s="81" t="s">
        <v>89</v>
      </c>
      <c r="G25" s="82">
        <f t="shared" si="0"/>
        <v>30</v>
      </c>
      <c r="H25" s="83">
        <v>1</v>
      </c>
      <c r="I25" s="34">
        <v>30</v>
      </c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36">
        <v>1</v>
      </c>
      <c r="U25" s="37"/>
      <c r="V25" s="34"/>
      <c r="W25" s="34"/>
      <c r="X25" s="34"/>
      <c r="Y25" s="34"/>
      <c r="Z25" s="34"/>
      <c r="AA25" s="34"/>
      <c r="AB25" s="34"/>
      <c r="AC25" s="34"/>
      <c r="AD25" s="38"/>
      <c r="AE25" s="39"/>
      <c r="AF25" s="36"/>
      <c r="AG25" s="37"/>
      <c r="AH25" s="34"/>
      <c r="AI25" s="34"/>
      <c r="AJ25" s="34"/>
      <c r="AK25" s="34"/>
      <c r="AL25" s="34"/>
      <c r="AM25" s="34"/>
      <c r="AN25" s="34"/>
      <c r="AO25" s="34"/>
      <c r="AP25" s="34"/>
      <c r="AQ25" s="35"/>
      <c r="AR25" s="36"/>
      <c r="AS25" s="37"/>
      <c r="AT25" s="34"/>
      <c r="AU25" s="34"/>
      <c r="AV25" s="34"/>
      <c r="AW25" s="34"/>
      <c r="AX25" s="34"/>
      <c r="AY25" s="34"/>
      <c r="AZ25" s="34"/>
      <c r="BA25" s="34"/>
      <c r="BB25" s="34"/>
      <c r="BC25" s="35"/>
      <c r="BD25" s="36"/>
      <c r="BE25" s="37"/>
      <c r="BF25" s="34"/>
      <c r="BG25" s="34"/>
      <c r="BH25" s="34"/>
      <c r="BI25" s="34"/>
      <c r="BJ25" s="34"/>
      <c r="BK25" s="34"/>
      <c r="BL25" s="34"/>
      <c r="BM25" s="34"/>
      <c r="BN25" s="34"/>
      <c r="BO25" s="35"/>
      <c r="BP25" s="36"/>
      <c r="BQ25" s="37"/>
      <c r="BR25" s="34"/>
      <c r="BS25" s="34"/>
      <c r="BT25" s="34"/>
      <c r="BU25" s="34"/>
      <c r="BV25" s="34"/>
      <c r="BW25" s="34"/>
      <c r="BX25" s="34"/>
      <c r="BY25" s="34"/>
      <c r="BZ25" s="34"/>
      <c r="CA25" s="35"/>
      <c r="CB25" s="36"/>
      <c r="CC25" s="37"/>
      <c r="CD25" s="34"/>
      <c r="CE25" s="34"/>
      <c r="CF25" s="34"/>
      <c r="CG25" s="34"/>
      <c r="CH25" s="34"/>
      <c r="CI25" s="34"/>
      <c r="CJ25" s="34"/>
      <c r="CK25" s="34"/>
      <c r="CL25" s="34"/>
      <c r="CM25" s="35"/>
      <c r="CN25" s="36"/>
      <c r="CO25" s="40"/>
      <c r="CP25" s="41"/>
      <c r="CQ25" s="41"/>
      <c r="CR25" s="41"/>
      <c r="CS25" s="41"/>
      <c r="CT25" s="41"/>
      <c r="CU25" s="41"/>
      <c r="CV25" s="41"/>
      <c r="CW25" s="41"/>
      <c r="CX25" s="41"/>
      <c r="CY25" s="42"/>
      <c r="CZ25" s="43"/>
    </row>
    <row r="26" spans="1:104" ht="37.5" customHeight="1">
      <c r="A26" s="11"/>
      <c r="B26" s="85" t="s">
        <v>90</v>
      </c>
      <c r="C26" s="155" t="s">
        <v>91</v>
      </c>
      <c r="D26" s="81"/>
      <c r="E26" s="81"/>
      <c r="F26" s="81" t="s">
        <v>200</v>
      </c>
      <c r="G26" s="82">
        <v>60</v>
      </c>
      <c r="H26" s="83">
        <v>4</v>
      </c>
      <c r="I26" s="37"/>
      <c r="J26" s="34"/>
      <c r="K26" s="34"/>
      <c r="L26" s="34"/>
      <c r="M26" s="34">
        <v>30</v>
      </c>
      <c r="N26" s="34"/>
      <c r="O26" s="34"/>
      <c r="P26" s="34"/>
      <c r="Q26" s="34"/>
      <c r="R26" s="34"/>
      <c r="S26" s="35"/>
      <c r="T26" s="36">
        <v>2</v>
      </c>
      <c r="U26" s="37"/>
      <c r="V26" s="34"/>
      <c r="W26" s="34"/>
      <c r="X26" s="34"/>
      <c r="Y26" s="34">
        <v>30</v>
      </c>
      <c r="Z26" s="34"/>
      <c r="AA26" s="34"/>
      <c r="AB26" s="34"/>
      <c r="AC26" s="34"/>
      <c r="AD26" s="34"/>
      <c r="AE26" s="35"/>
      <c r="AF26" s="36">
        <v>2</v>
      </c>
      <c r="AG26" s="37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36"/>
      <c r="AS26" s="37"/>
      <c r="AT26" s="34"/>
      <c r="AU26" s="34"/>
      <c r="AV26" s="34"/>
      <c r="AW26" s="34"/>
      <c r="AX26" s="34"/>
      <c r="AY26" s="34"/>
      <c r="AZ26" s="34"/>
      <c r="BA26" s="34"/>
      <c r="BB26" s="34"/>
      <c r="BC26" s="35"/>
      <c r="BD26" s="36"/>
      <c r="BE26" s="37"/>
      <c r="BF26" s="34"/>
      <c r="BG26" s="34"/>
      <c r="BH26" s="34"/>
      <c r="BI26" s="34"/>
      <c r="BJ26" s="34"/>
      <c r="BK26" s="34"/>
      <c r="BL26" s="34"/>
      <c r="BM26" s="34"/>
      <c r="BN26" s="34"/>
      <c r="BO26" s="35"/>
      <c r="BP26" s="36"/>
      <c r="BQ26" s="37"/>
      <c r="BR26" s="34"/>
      <c r="BS26" s="34"/>
      <c r="BT26" s="34"/>
      <c r="BU26" s="34"/>
      <c r="BV26" s="34"/>
      <c r="BW26" s="34"/>
      <c r="BX26" s="34"/>
      <c r="BY26" s="34"/>
      <c r="BZ26" s="34"/>
      <c r="CA26" s="35"/>
      <c r="CB26" s="36"/>
      <c r="CC26" s="37"/>
      <c r="CD26" s="34"/>
      <c r="CE26" s="34"/>
      <c r="CF26" s="34"/>
      <c r="CG26" s="34"/>
      <c r="CH26" s="34"/>
      <c r="CI26" s="34"/>
      <c r="CJ26" s="34"/>
      <c r="CK26" s="34"/>
      <c r="CL26" s="34"/>
      <c r="CM26" s="35"/>
      <c r="CN26" s="36"/>
      <c r="CO26" s="40"/>
      <c r="CP26" s="41"/>
      <c r="CQ26" s="41"/>
      <c r="CR26" s="41"/>
      <c r="CS26" s="41"/>
      <c r="CT26" s="41"/>
      <c r="CU26" s="41"/>
      <c r="CV26" s="41"/>
      <c r="CW26" s="41"/>
      <c r="CX26" s="41"/>
      <c r="CY26" s="42"/>
      <c r="CZ26" s="43"/>
    </row>
    <row r="27" spans="1:104" ht="56.25" customHeight="1">
      <c r="A27" s="44"/>
      <c r="B27" s="85" t="s">
        <v>202</v>
      </c>
      <c r="C27" s="87" t="s">
        <v>93</v>
      </c>
      <c r="D27" s="81" t="s">
        <v>66</v>
      </c>
      <c r="E27" s="81"/>
      <c r="F27" s="81" t="s">
        <v>94</v>
      </c>
      <c r="G27" s="82">
        <v>150</v>
      </c>
      <c r="H27" s="83">
        <f>SUM(T27,AF27,AR27,BD27,BP27,CB27,CN27,CZ27)</f>
        <v>5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6"/>
      <c r="U27" s="37"/>
      <c r="V27" s="34"/>
      <c r="W27" s="34">
        <v>30</v>
      </c>
      <c r="X27" s="34"/>
      <c r="Y27" s="34"/>
      <c r="Z27" s="34"/>
      <c r="AA27" s="34"/>
      <c r="AB27" s="34"/>
      <c r="AC27" s="34"/>
      <c r="AD27" s="34"/>
      <c r="AE27" s="35"/>
      <c r="AF27" s="36">
        <v>1</v>
      </c>
      <c r="AG27" s="37"/>
      <c r="AH27" s="34"/>
      <c r="AI27" s="34">
        <v>30</v>
      </c>
      <c r="AJ27" s="34"/>
      <c r="AK27" s="34"/>
      <c r="AL27" s="34"/>
      <c r="AM27" s="34"/>
      <c r="AN27" s="34"/>
      <c r="AO27" s="34"/>
      <c r="AP27" s="34"/>
      <c r="AQ27" s="35"/>
      <c r="AR27" s="36">
        <v>1</v>
      </c>
      <c r="AS27" s="37"/>
      <c r="AT27" s="34"/>
      <c r="AU27" s="34">
        <v>30</v>
      </c>
      <c r="AV27" s="34"/>
      <c r="AW27" s="34"/>
      <c r="AX27" s="34"/>
      <c r="AY27" s="34"/>
      <c r="AZ27" s="34"/>
      <c r="BA27" s="34"/>
      <c r="BB27" s="34"/>
      <c r="BC27" s="35"/>
      <c r="BD27" s="36">
        <v>1</v>
      </c>
      <c r="BE27" s="37"/>
      <c r="BF27" s="34"/>
      <c r="BG27" s="34">
        <v>60</v>
      </c>
      <c r="BH27" s="34"/>
      <c r="BI27" s="34"/>
      <c r="BJ27" s="34"/>
      <c r="BK27" s="34"/>
      <c r="BL27" s="34"/>
      <c r="BM27" s="34"/>
      <c r="BN27" s="34"/>
      <c r="BO27" s="35"/>
      <c r="BP27" s="36">
        <v>2</v>
      </c>
      <c r="BQ27" s="37"/>
      <c r="BR27" s="34"/>
      <c r="BS27" s="34"/>
      <c r="BT27" s="34"/>
      <c r="BU27" s="34"/>
      <c r="BV27" s="34"/>
      <c r="BW27" s="34"/>
      <c r="BX27" s="34"/>
      <c r="BY27" s="34"/>
      <c r="BZ27" s="34"/>
      <c r="CA27" s="35"/>
      <c r="CB27" s="36"/>
      <c r="CC27" s="37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6"/>
      <c r="CO27" s="40"/>
      <c r="CP27" s="41"/>
      <c r="CQ27" s="41"/>
      <c r="CR27" s="41"/>
      <c r="CS27" s="41"/>
      <c r="CT27" s="41"/>
      <c r="CU27" s="41"/>
      <c r="CV27" s="41"/>
      <c r="CW27" s="41"/>
      <c r="CX27" s="41"/>
      <c r="CY27" s="42"/>
      <c r="CZ27" s="43"/>
    </row>
    <row r="28" spans="1:104" s="144" customFormat="1" ht="33" customHeight="1">
      <c r="A28" s="138"/>
      <c r="B28" s="190">
        <v>4</v>
      </c>
      <c r="C28" s="190"/>
      <c r="D28" s="190"/>
      <c r="E28" s="190"/>
      <c r="F28" s="190"/>
      <c r="G28" s="139">
        <f>SUM(G14:G27)</f>
        <v>1410</v>
      </c>
      <c r="H28" s="140">
        <f>SUM(H14:H27)</f>
        <v>78</v>
      </c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  <c r="AG28" s="48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7"/>
      <c r="AS28" s="48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7"/>
      <c r="BE28" s="48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7"/>
      <c r="BQ28" s="48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7"/>
      <c r="CC28" s="4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7"/>
      <c r="CO28" s="141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3"/>
    </row>
    <row r="29" spans="1:104" ht="31.5" customHeight="1">
      <c r="A29" s="11"/>
      <c r="B29" s="191" t="s">
        <v>96</v>
      </c>
      <c r="C29" s="192"/>
      <c r="D29" s="192"/>
      <c r="E29" s="192"/>
      <c r="F29" s="192"/>
      <c r="G29" s="192"/>
      <c r="H29" s="193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7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7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7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7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7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1"/>
    </row>
    <row r="30" spans="1:104" ht="35.25" customHeight="1">
      <c r="A30" s="11"/>
      <c r="B30" s="88" t="s">
        <v>184</v>
      </c>
      <c r="C30" s="94" t="s">
        <v>98</v>
      </c>
      <c r="D30" s="89" t="s">
        <v>83</v>
      </c>
      <c r="E30" s="89" t="s">
        <v>200</v>
      </c>
      <c r="F30" s="89"/>
      <c r="G30" s="90">
        <f>SUM(I30:S30,U30:AE30,AG30:AQ30,AS30:BC30,BE30:BO30,BQ30:CA30,CC30:CM30,CO30:CY30)</f>
        <v>90</v>
      </c>
      <c r="H30" s="91">
        <f>T30+AF30</f>
        <v>4</v>
      </c>
      <c r="I30" s="34"/>
      <c r="J30" s="34"/>
      <c r="K30" s="34"/>
      <c r="L30" s="34"/>
      <c r="M30" s="34">
        <v>45</v>
      </c>
      <c r="N30" s="34"/>
      <c r="O30" s="34"/>
      <c r="P30" s="34"/>
      <c r="Q30" s="34"/>
      <c r="R30" s="34"/>
      <c r="S30" s="35"/>
      <c r="T30" s="36">
        <v>2</v>
      </c>
      <c r="U30" s="34"/>
      <c r="V30" s="34"/>
      <c r="W30" s="34"/>
      <c r="X30" s="34"/>
      <c r="Y30" s="34">
        <v>45</v>
      </c>
      <c r="Z30" s="34"/>
      <c r="AA30" s="34"/>
      <c r="AB30" s="34"/>
      <c r="AC30" s="34"/>
      <c r="AD30" s="34"/>
      <c r="AE30" s="35"/>
      <c r="AF30" s="36">
        <v>2</v>
      </c>
      <c r="AG30" s="37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AR30" s="36"/>
      <c r="AS30" s="37"/>
      <c r="AT30" s="34"/>
      <c r="AU30" s="34"/>
      <c r="AV30" s="34"/>
      <c r="AW30" s="34"/>
      <c r="AX30" s="34"/>
      <c r="AY30" s="34"/>
      <c r="AZ30" s="34"/>
      <c r="BA30" s="34"/>
      <c r="BB30" s="34"/>
      <c r="BC30" s="35"/>
      <c r="BD30" s="36"/>
      <c r="BE30" s="37"/>
      <c r="BF30" s="34"/>
      <c r="BG30" s="34"/>
      <c r="BH30" s="34"/>
      <c r="BI30" s="34"/>
      <c r="BJ30" s="34"/>
      <c r="BK30" s="34"/>
      <c r="BL30" s="34"/>
      <c r="BM30" s="34"/>
      <c r="BN30" s="34"/>
      <c r="BO30" s="35"/>
      <c r="BP30" s="36"/>
      <c r="BQ30" s="37"/>
      <c r="BR30" s="34"/>
      <c r="BS30" s="34"/>
      <c r="BT30" s="34"/>
      <c r="BU30" s="34"/>
      <c r="BV30" s="34"/>
      <c r="BW30" s="34"/>
      <c r="BX30" s="34"/>
      <c r="BY30" s="34"/>
      <c r="BZ30" s="34"/>
      <c r="CA30" s="35"/>
      <c r="CB30" s="36"/>
      <c r="CC30" s="37"/>
      <c r="CD30" s="34"/>
      <c r="CE30" s="34"/>
      <c r="CF30" s="34"/>
      <c r="CG30" s="34"/>
      <c r="CH30" s="34"/>
      <c r="CI30" s="34"/>
      <c r="CJ30" s="34"/>
      <c r="CK30" s="34"/>
      <c r="CL30" s="34"/>
      <c r="CM30" s="35"/>
      <c r="CN30" s="36"/>
      <c r="CO30" s="40"/>
      <c r="CP30" s="41"/>
      <c r="CQ30" s="41"/>
      <c r="CR30" s="41"/>
      <c r="CS30" s="41"/>
      <c r="CT30" s="41"/>
      <c r="CU30" s="41"/>
      <c r="CV30" s="41"/>
      <c r="CW30" s="41"/>
      <c r="CX30" s="41"/>
      <c r="CY30" s="42"/>
      <c r="CZ30" s="43"/>
    </row>
    <row r="31" spans="1:104" ht="34.5" customHeight="1">
      <c r="A31" s="11"/>
      <c r="B31" s="88" t="s">
        <v>97</v>
      </c>
      <c r="C31" s="94" t="s">
        <v>100</v>
      </c>
      <c r="D31" s="89" t="s">
        <v>83</v>
      </c>
      <c r="E31" s="89" t="s">
        <v>200</v>
      </c>
      <c r="F31" s="89"/>
      <c r="G31" s="90">
        <f>SUM(I31:S31,U31:AE31,AG31:AQ31,AS31:BC31,BE31:BO31,BQ31:CA31,CC31:CM31,CO31:CY31)</f>
        <v>90</v>
      </c>
      <c r="H31" s="91">
        <f>T31+AF31</f>
        <v>6</v>
      </c>
      <c r="I31" s="34"/>
      <c r="J31" s="34"/>
      <c r="K31" s="34"/>
      <c r="L31" s="34"/>
      <c r="M31" s="34">
        <v>45</v>
      </c>
      <c r="N31" s="34"/>
      <c r="O31" s="34"/>
      <c r="P31" s="34"/>
      <c r="Q31" s="34"/>
      <c r="R31" s="34"/>
      <c r="S31" s="35"/>
      <c r="T31" s="36">
        <v>3</v>
      </c>
      <c r="U31" s="34"/>
      <c r="V31" s="34"/>
      <c r="W31" s="34"/>
      <c r="X31" s="34"/>
      <c r="Y31" s="34">
        <v>45</v>
      </c>
      <c r="Z31" s="34"/>
      <c r="AA31" s="34"/>
      <c r="AB31" s="34"/>
      <c r="AC31" s="34"/>
      <c r="AD31" s="34"/>
      <c r="AE31" s="35"/>
      <c r="AF31" s="36">
        <v>3</v>
      </c>
      <c r="AG31" s="37"/>
      <c r="AH31" s="34"/>
      <c r="AI31" s="34"/>
      <c r="AJ31" s="34"/>
      <c r="AK31" s="34"/>
      <c r="AL31" s="34"/>
      <c r="AM31" s="34"/>
      <c r="AN31" s="34"/>
      <c r="AO31" s="34"/>
      <c r="AP31" s="34"/>
      <c r="AQ31" s="35"/>
      <c r="AR31" s="36"/>
      <c r="AS31" s="37"/>
      <c r="AT31" s="34"/>
      <c r="AU31" s="34"/>
      <c r="AV31" s="34"/>
      <c r="AW31" s="34"/>
      <c r="AX31" s="34"/>
      <c r="AY31" s="34"/>
      <c r="AZ31" s="34"/>
      <c r="BA31" s="34"/>
      <c r="BB31" s="34"/>
      <c r="BC31" s="35"/>
      <c r="BD31" s="36"/>
      <c r="BE31" s="37"/>
      <c r="BF31" s="34"/>
      <c r="BG31" s="34"/>
      <c r="BH31" s="34"/>
      <c r="BI31" s="34"/>
      <c r="BJ31" s="34"/>
      <c r="BK31" s="34"/>
      <c r="BL31" s="34"/>
      <c r="BM31" s="34"/>
      <c r="BN31" s="34"/>
      <c r="BO31" s="35"/>
      <c r="BP31" s="36"/>
      <c r="BQ31" s="37"/>
      <c r="BR31" s="34"/>
      <c r="BS31" s="34"/>
      <c r="BT31" s="34"/>
      <c r="BU31" s="34"/>
      <c r="BV31" s="34"/>
      <c r="BW31" s="34"/>
      <c r="BX31" s="34"/>
      <c r="BY31" s="34"/>
      <c r="BZ31" s="34"/>
      <c r="CA31" s="35"/>
      <c r="CB31" s="36"/>
      <c r="CC31" s="37"/>
      <c r="CD31" s="34"/>
      <c r="CE31" s="34"/>
      <c r="CF31" s="34"/>
      <c r="CG31" s="34"/>
      <c r="CH31" s="34"/>
      <c r="CI31" s="34"/>
      <c r="CJ31" s="34"/>
      <c r="CK31" s="34"/>
      <c r="CL31" s="34"/>
      <c r="CM31" s="35"/>
      <c r="CN31" s="36"/>
      <c r="CO31" s="40"/>
      <c r="CP31" s="41"/>
      <c r="CQ31" s="41"/>
      <c r="CR31" s="41"/>
      <c r="CS31" s="41"/>
      <c r="CT31" s="41"/>
      <c r="CU31" s="41"/>
      <c r="CV31" s="41"/>
      <c r="CW31" s="41"/>
      <c r="CX31" s="41"/>
      <c r="CY31" s="42"/>
      <c r="CZ31" s="43"/>
    </row>
    <row r="32" spans="1:104" ht="37.5" customHeight="1">
      <c r="A32" s="11"/>
      <c r="B32" s="88" t="s">
        <v>99</v>
      </c>
      <c r="C32" s="94" t="s">
        <v>192</v>
      </c>
      <c r="D32" s="89" t="s">
        <v>83</v>
      </c>
      <c r="E32" s="89" t="s">
        <v>200</v>
      </c>
      <c r="F32" s="89"/>
      <c r="G32" s="90">
        <f>SUM(I32:S32,U32:AE32,AG32:AQ32,AS32:BC32,BE32:BO32,BQ32:CA32,CC32:CM32,CO32:CY32)</f>
        <v>90</v>
      </c>
      <c r="H32" s="91">
        <f>T32+AF32</f>
        <v>6</v>
      </c>
      <c r="I32" s="34"/>
      <c r="J32" s="34"/>
      <c r="K32" s="34"/>
      <c r="L32" s="34"/>
      <c r="M32" s="34">
        <v>45</v>
      </c>
      <c r="N32" s="34"/>
      <c r="O32" s="34"/>
      <c r="P32" s="34"/>
      <c r="Q32" s="34"/>
      <c r="R32" s="34"/>
      <c r="S32" s="35"/>
      <c r="T32" s="36">
        <v>3</v>
      </c>
      <c r="U32" s="37"/>
      <c r="V32" s="34"/>
      <c r="W32" s="34"/>
      <c r="X32" s="34"/>
      <c r="Y32" s="34">
        <v>45</v>
      </c>
      <c r="Z32" s="34"/>
      <c r="AA32" s="34"/>
      <c r="AB32" s="34"/>
      <c r="AC32" s="34"/>
      <c r="AD32" s="34"/>
      <c r="AE32" s="35"/>
      <c r="AF32" s="36">
        <v>3</v>
      </c>
      <c r="AG32" s="37"/>
      <c r="AH32" s="34"/>
      <c r="AI32" s="34"/>
      <c r="AJ32" s="34"/>
      <c r="AK32" s="34"/>
      <c r="AL32" s="34"/>
      <c r="AM32" s="34"/>
      <c r="AN32" s="34"/>
      <c r="AO32" s="34"/>
      <c r="AP32" s="34"/>
      <c r="AQ32" s="35"/>
      <c r="AR32" s="36"/>
      <c r="AS32" s="37"/>
      <c r="AT32" s="34"/>
      <c r="AU32" s="34"/>
      <c r="AV32" s="34"/>
      <c r="AW32" s="34"/>
      <c r="AX32" s="34"/>
      <c r="AY32" s="34"/>
      <c r="AZ32" s="34"/>
      <c r="BA32" s="34"/>
      <c r="BB32" s="34"/>
      <c r="BC32" s="35"/>
      <c r="BD32" s="36"/>
      <c r="BE32" s="37"/>
      <c r="BF32" s="34"/>
      <c r="BG32" s="34"/>
      <c r="BH32" s="34"/>
      <c r="BI32" s="34"/>
      <c r="BJ32" s="34"/>
      <c r="BK32" s="34"/>
      <c r="BL32" s="34"/>
      <c r="BM32" s="34"/>
      <c r="BN32" s="34"/>
      <c r="BO32" s="35"/>
      <c r="BP32" s="36"/>
      <c r="BQ32" s="37"/>
      <c r="BR32" s="34"/>
      <c r="BS32" s="34"/>
      <c r="BT32" s="34"/>
      <c r="BU32" s="34"/>
      <c r="BV32" s="34"/>
      <c r="BW32" s="34"/>
      <c r="BX32" s="34"/>
      <c r="BY32" s="34"/>
      <c r="BZ32" s="34"/>
      <c r="CA32" s="35"/>
      <c r="CB32" s="36"/>
      <c r="CC32" s="37"/>
      <c r="CD32" s="34"/>
      <c r="CE32" s="34"/>
      <c r="CF32" s="34"/>
      <c r="CG32" s="34"/>
      <c r="CH32" s="34"/>
      <c r="CI32" s="34"/>
      <c r="CJ32" s="34"/>
      <c r="CK32" s="34"/>
      <c r="CL32" s="34"/>
      <c r="CM32" s="35"/>
      <c r="CN32" s="36"/>
      <c r="CO32" s="40"/>
      <c r="CP32" s="41"/>
      <c r="CQ32" s="41"/>
      <c r="CR32" s="41"/>
      <c r="CS32" s="41"/>
      <c r="CT32" s="41"/>
      <c r="CU32" s="41"/>
      <c r="CV32" s="41"/>
      <c r="CW32" s="41"/>
      <c r="CX32" s="41"/>
      <c r="CY32" s="42"/>
      <c r="CZ32" s="43"/>
    </row>
    <row r="33" spans="1:104" ht="33" customHeight="1">
      <c r="A33" s="11"/>
      <c r="B33" s="88" t="s">
        <v>101</v>
      </c>
      <c r="C33" s="94" t="s">
        <v>103</v>
      </c>
      <c r="D33" s="89" t="s">
        <v>77</v>
      </c>
      <c r="E33" s="89" t="s">
        <v>77</v>
      </c>
      <c r="F33" s="89"/>
      <c r="G33" s="90">
        <f>SUM(I33:S33,U33:AE33,AG33:AQ33,AS33:BC33,BE33:BO33,BQ33:CA33,CC33:CM33,CO33:CY33)</f>
        <v>180</v>
      </c>
      <c r="H33" s="91">
        <f>T33+AF33+AR33+BD33</f>
        <v>8</v>
      </c>
      <c r="I33" s="34"/>
      <c r="J33" s="34"/>
      <c r="K33" s="34"/>
      <c r="L33" s="34"/>
      <c r="M33" s="34">
        <v>45</v>
      </c>
      <c r="N33" s="34"/>
      <c r="O33" s="34"/>
      <c r="P33" s="34"/>
      <c r="Q33" s="34"/>
      <c r="R33" s="34"/>
      <c r="S33" s="35"/>
      <c r="T33" s="36">
        <v>2</v>
      </c>
      <c r="U33" s="37"/>
      <c r="V33" s="34"/>
      <c r="W33" s="34"/>
      <c r="X33" s="34"/>
      <c r="Y33" s="34">
        <v>45</v>
      </c>
      <c r="Z33" s="34"/>
      <c r="AA33" s="34"/>
      <c r="AB33" s="34"/>
      <c r="AC33" s="34"/>
      <c r="AD33" s="34"/>
      <c r="AE33" s="35"/>
      <c r="AF33" s="36">
        <v>2</v>
      </c>
      <c r="AG33" s="37"/>
      <c r="AH33" s="34"/>
      <c r="AI33" s="34"/>
      <c r="AJ33" s="34"/>
      <c r="AK33" s="34">
        <v>45</v>
      </c>
      <c r="AL33" s="34"/>
      <c r="AM33" s="34"/>
      <c r="AN33" s="34"/>
      <c r="AO33" s="34"/>
      <c r="AP33" s="34"/>
      <c r="AQ33" s="35"/>
      <c r="AR33" s="36">
        <v>2</v>
      </c>
      <c r="AS33" s="37"/>
      <c r="AT33" s="34"/>
      <c r="AU33" s="34"/>
      <c r="AV33" s="34"/>
      <c r="AW33" s="34">
        <v>45</v>
      </c>
      <c r="AX33" s="34"/>
      <c r="AY33" s="34"/>
      <c r="AZ33" s="34"/>
      <c r="BA33" s="34"/>
      <c r="BB33" s="34"/>
      <c r="BC33" s="35"/>
      <c r="BD33" s="36">
        <v>2</v>
      </c>
      <c r="BE33" s="37"/>
      <c r="BF33" s="34"/>
      <c r="BG33" s="34"/>
      <c r="BH33" s="34"/>
      <c r="BI33" s="34"/>
      <c r="BJ33" s="34"/>
      <c r="BK33" s="34"/>
      <c r="BL33" s="34"/>
      <c r="BM33" s="34"/>
      <c r="BN33" s="34"/>
      <c r="BO33" s="35"/>
      <c r="BP33" s="36"/>
      <c r="BQ33" s="37"/>
      <c r="BR33" s="34"/>
      <c r="BS33" s="34"/>
      <c r="BT33" s="34"/>
      <c r="BU33" s="34"/>
      <c r="BV33" s="34"/>
      <c r="BW33" s="34"/>
      <c r="BX33" s="34"/>
      <c r="BY33" s="34"/>
      <c r="BZ33" s="34"/>
      <c r="CA33" s="35"/>
      <c r="CB33" s="36"/>
      <c r="CC33" s="37"/>
      <c r="CD33" s="34"/>
      <c r="CE33" s="34"/>
      <c r="CF33" s="34"/>
      <c r="CG33" s="34"/>
      <c r="CH33" s="34"/>
      <c r="CI33" s="34"/>
      <c r="CJ33" s="34"/>
      <c r="CK33" s="34"/>
      <c r="CL33" s="34"/>
      <c r="CM33" s="35"/>
      <c r="CN33" s="36"/>
      <c r="CO33" s="40"/>
      <c r="CP33" s="41"/>
      <c r="CQ33" s="41"/>
      <c r="CR33" s="41"/>
      <c r="CS33" s="41"/>
      <c r="CT33" s="41"/>
      <c r="CU33" s="41"/>
      <c r="CV33" s="41"/>
      <c r="CW33" s="41"/>
      <c r="CX33" s="41"/>
      <c r="CY33" s="42"/>
      <c r="CZ33" s="43"/>
    </row>
    <row r="34" spans="1:104" ht="36" customHeight="1">
      <c r="A34" s="11"/>
      <c r="B34" s="88" t="s">
        <v>102</v>
      </c>
      <c r="C34" s="94" t="s">
        <v>105</v>
      </c>
      <c r="D34" s="89" t="s">
        <v>77</v>
      </c>
      <c r="E34" s="89" t="s">
        <v>77</v>
      </c>
      <c r="F34" s="89"/>
      <c r="G34" s="90">
        <v>120</v>
      </c>
      <c r="H34" s="91">
        <v>9</v>
      </c>
      <c r="I34" s="34"/>
      <c r="J34" s="34"/>
      <c r="K34" s="34"/>
      <c r="L34" s="34"/>
      <c r="M34" s="34">
        <v>30</v>
      </c>
      <c r="N34" s="34"/>
      <c r="O34" s="34"/>
      <c r="P34" s="34"/>
      <c r="Q34" s="34"/>
      <c r="R34" s="34"/>
      <c r="S34" s="35"/>
      <c r="T34" s="36">
        <v>3</v>
      </c>
      <c r="U34" s="37"/>
      <c r="V34" s="34"/>
      <c r="W34" s="34"/>
      <c r="X34" s="34"/>
      <c r="Y34" s="34">
        <v>30</v>
      </c>
      <c r="Z34" s="34"/>
      <c r="AA34" s="34"/>
      <c r="AB34" s="34"/>
      <c r="AC34" s="34"/>
      <c r="AD34" s="34"/>
      <c r="AE34" s="35"/>
      <c r="AF34" s="36">
        <v>2</v>
      </c>
      <c r="AG34" s="37"/>
      <c r="AH34" s="34"/>
      <c r="AI34" s="34"/>
      <c r="AJ34" s="34"/>
      <c r="AK34" s="34">
        <v>30</v>
      </c>
      <c r="AL34" s="34"/>
      <c r="AM34" s="34"/>
      <c r="AN34" s="34"/>
      <c r="AO34" s="34"/>
      <c r="AP34" s="34"/>
      <c r="AQ34" s="35"/>
      <c r="AR34" s="36">
        <v>2</v>
      </c>
      <c r="AS34" s="37"/>
      <c r="AT34" s="34"/>
      <c r="AU34" s="34"/>
      <c r="AV34" s="34"/>
      <c r="AW34" s="34">
        <v>30</v>
      </c>
      <c r="AX34" s="34"/>
      <c r="AY34" s="34"/>
      <c r="AZ34" s="34"/>
      <c r="BA34" s="34"/>
      <c r="BB34" s="34"/>
      <c r="BC34" s="35"/>
      <c r="BD34" s="36">
        <v>2</v>
      </c>
      <c r="BE34" s="37"/>
      <c r="BF34" s="34"/>
      <c r="BG34" s="34"/>
      <c r="BH34" s="34"/>
      <c r="BI34" s="34"/>
      <c r="BJ34" s="34"/>
      <c r="BK34" s="34"/>
      <c r="BL34" s="34"/>
      <c r="BM34" s="34"/>
      <c r="BN34" s="34"/>
      <c r="BO34" s="35"/>
      <c r="BP34" s="36"/>
      <c r="BQ34" s="37"/>
      <c r="BR34" s="34"/>
      <c r="BS34" s="34"/>
      <c r="BT34" s="34"/>
      <c r="BU34" s="34"/>
      <c r="BV34" s="34"/>
      <c r="BW34" s="34"/>
      <c r="BX34" s="34"/>
      <c r="BY34" s="34"/>
      <c r="BZ34" s="34"/>
      <c r="CA34" s="35"/>
      <c r="CB34" s="36"/>
      <c r="CC34" s="37"/>
      <c r="CD34" s="34"/>
      <c r="CE34" s="34"/>
      <c r="CF34" s="34"/>
      <c r="CG34" s="34"/>
      <c r="CH34" s="34"/>
      <c r="CI34" s="34"/>
      <c r="CJ34" s="34"/>
      <c r="CK34" s="34"/>
      <c r="CL34" s="34"/>
      <c r="CM34" s="35"/>
      <c r="CN34" s="36"/>
      <c r="CO34" s="40"/>
      <c r="CP34" s="41"/>
      <c r="CQ34" s="41"/>
      <c r="CR34" s="41"/>
      <c r="CS34" s="41"/>
      <c r="CT34" s="41"/>
      <c r="CU34" s="41"/>
      <c r="CV34" s="41"/>
      <c r="CW34" s="41"/>
      <c r="CX34" s="41"/>
      <c r="CY34" s="42"/>
      <c r="CZ34" s="43"/>
    </row>
    <row r="35" spans="1:104" ht="39" customHeight="1">
      <c r="A35" s="11"/>
      <c r="B35" s="88" t="s">
        <v>104</v>
      </c>
      <c r="C35" s="94" t="s">
        <v>107</v>
      </c>
      <c r="D35" s="89" t="s">
        <v>108</v>
      </c>
      <c r="E35" s="89" t="s">
        <v>201</v>
      </c>
      <c r="F35" s="89"/>
      <c r="G35" s="90">
        <f>SUM(I35:S35,U35:AE35,AG35:AQ35,AS35:BC35,BE35:BO35,BQ35:CA35,CC35:CM35,CO35:CY35)</f>
        <v>180</v>
      </c>
      <c r="H35" s="91">
        <f>AR35+BD35+BP35+CB35</f>
        <v>10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36"/>
      <c r="U35" s="37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36"/>
      <c r="AG35" s="37"/>
      <c r="AH35" s="34"/>
      <c r="AI35" s="34"/>
      <c r="AJ35" s="34"/>
      <c r="AK35" s="34">
        <v>45</v>
      </c>
      <c r="AL35" s="34"/>
      <c r="AM35" s="34"/>
      <c r="AN35" s="34"/>
      <c r="AO35" s="34"/>
      <c r="AP35" s="34"/>
      <c r="AQ35" s="35"/>
      <c r="AR35" s="36">
        <v>2</v>
      </c>
      <c r="AS35" s="37"/>
      <c r="AT35" s="34"/>
      <c r="AU35" s="34"/>
      <c r="AV35" s="34"/>
      <c r="AW35" s="34">
        <v>45</v>
      </c>
      <c r="AX35" s="34"/>
      <c r="AY35" s="34"/>
      <c r="AZ35" s="34"/>
      <c r="BA35" s="34"/>
      <c r="BB35" s="34"/>
      <c r="BC35" s="35"/>
      <c r="BD35" s="36">
        <v>2</v>
      </c>
      <c r="BE35" s="37"/>
      <c r="BF35" s="34"/>
      <c r="BG35" s="34"/>
      <c r="BH35" s="34"/>
      <c r="BI35" s="34">
        <v>45</v>
      </c>
      <c r="BJ35" s="34"/>
      <c r="BK35" s="34"/>
      <c r="BL35" s="34"/>
      <c r="BM35" s="34"/>
      <c r="BN35" s="34"/>
      <c r="BO35" s="35"/>
      <c r="BP35" s="36">
        <v>3</v>
      </c>
      <c r="BQ35" s="37"/>
      <c r="BR35" s="34"/>
      <c r="BS35" s="34"/>
      <c r="BT35" s="34"/>
      <c r="BU35" s="34">
        <v>45</v>
      </c>
      <c r="BV35" s="34"/>
      <c r="BW35" s="34"/>
      <c r="BX35" s="34"/>
      <c r="BY35" s="34"/>
      <c r="BZ35" s="34"/>
      <c r="CA35" s="35"/>
      <c r="CB35" s="36">
        <v>3</v>
      </c>
      <c r="CC35" s="37"/>
      <c r="CD35" s="34"/>
      <c r="CE35" s="34"/>
      <c r="CF35" s="34"/>
      <c r="CG35" s="34"/>
      <c r="CH35" s="34"/>
      <c r="CI35" s="34"/>
      <c r="CJ35" s="34"/>
      <c r="CK35" s="34"/>
      <c r="CL35" s="34"/>
      <c r="CM35" s="35"/>
      <c r="CN35" s="36"/>
      <c r="CO35" s="40"/>
      <c r="CP35" s="41"/>
      <c r="CQ35" s="41"/>
      <c r="CR35" s="41"/>
      <c r="CS35" s="41"/>
      <c r="CT35" s="41"/>
      <c r="CU35" s="41"/>
      <c r="CV35" s="41"/>
      <c r="CW35" s="41"/>
      <c r="CX35" s="41"/>
      <c r="CY35" s="42"/>
      <c r="CZ35" s="43"/>
    </row>
    <row r="36" spans="1:104" ht="35.25" customHeight="1">
      <c r="A36" s="11"/>
      <c r="B36" s="88" t="s">
        <v>106</v>
      </c>
      <c r="C36" s="94" t="s">
        <v>110</v>
      </c>
      <c r="D36" s="89" t="s">
        <v>111</v>
      </c>
      <c r="E36" s="89" t="s">
        <v>92</v>
      </c>
      <c r="F36" s="89"/>
      <c r="G36" s="90">
        <v>240</v>
      </c>
      <c r="H36" s="92">
        <v>12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36"/>
      <c r="U36" s="37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36"/>
      <c r="AG36" s="37"/>
      <c r="AH36" s="34"/>
      <c r="AI36" s="34"/>
      <c r="AJ36" s="34"/>
      <c r="AK36" s="34">
        <v>120</v>
      </c>
      <c r="AL36" s="34"/>
      <c r="AM36" s="34"/>
      <c r="AN36" s="34"/>
      <c r="AO36" s="34"/>
      <c r="AP36" s="34"/>
      <c r="AQ36" s="35"/>
      <c r="AR36" s="36">
        <v>6</v>
      </c>
      <c r="AS36" s="37"/>
      <c r="AT36" s="34"/>
      <c r="AU36" s="34"/>
      <c r="AV36" s="34"/>
      <c r="AW36" s="34">
        <v>120</v>
      </c>
      <c r="AX36" s="34"/>
      <c r="AY36" s="34"/>
      <c r="AZ36" s="34"/>
      <c r="BA36" s="34"/>
      <c r="BB36" s="34"/>
      <c r="BC36" s="35"/>
      <c r="BD36" s="36">
        <v>6</v>
      </c>
      <c r="BE36" s="37"/>
      <c r="BF36" s="34"/>
      <c r="BG36" s="34"/>
      <c r="BH36" s="34"/>
      <c r="BI36" s="34"/>
      <c r="BJ36" s="34"/>
      <c r="BK36" s="34"/>
      <c r="BL36" s="34"/>
      <c r="BM36" s="34"/>
      <c r="BN36" s="34"/>
      <c r="BO36" s="35"/>
      <c r="BP36" s="36"/>
      <c r="BQ36" s="37"/>
      <c r="BR36" s="34"/>
      <c r="BS36" s="34"/>
      <c r="BT36" s="34"/>
      <c r="BU36" s="34"/>
      <c r="BV36" s="34"/>
      <c r="BW36" s="34"/>
      <c r="BX36" s="34"/>
      <c r="BY36" s="34"/>
      <c r="BZ36" s="34"/>
      <c r="CA36" s="35"/>
      <c r="CB36" s="36"/>
      <c r="CC36" s="37"/>
      <c r="CD36" s="34"/>
      <c r="CE36" s="34"/>
      <c r="CF36" s="34"/>
      <c r="CG36" s="34"/>
      <c r="CH36" s="34"/>
      <c r="CI36" s="34"/>
      <c r="CJ36" s="34"/>
      <c r="CK36" s="34"/>
      <c r="CL36" s="34"/>
      <c r="CM36" s="35"/>
      <c r="CN36" s="36"/>
      <c r="CO36" s="40"/>
      <c r="CP36" s="41"/>
      <c r="CQ36" s="41"/>
      <c r="CR36" s="41"/>
      <c r="CS36" s="41"/>
      <c r="CT36" s="41"/>
      <c r="CU36" s="41"/>
      <c r="CV36" s="41"/>
      <c r="CW36" s="41"/>
      <c r="CX36" s="41"/>
      <c r="CY36" s="42"/>
      <c r="CZ36" s="43"/>
    </row>
    <row r="37" spans="1:104" ht="31.5" customHeight="1">
      <c r="A37" s="11"/>
      <c r="B37" s="88" t="s">
        <v>185</v>
      </c>
      <c r="C37" s="94" t="s">
        <v>112</v>
      </c>
      <c r="D37" s="89" t="s">
        <v>111</v>
      </c>
      <c r="E37" s="89" t="s">
        <v>92</v>
      </c>
      <c r="F37" s="89"/>
      <c r="G37" s="93">
        <v>180</v>
      </c>
      <c r="H37" s="92">
        <v>10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36"/>
      <c r="U37" s="37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36"/>
      <c r="AG37" s="37"/>
      <c r="AH37" s="34"/>
      <c r="AI37" s="34"/>
      <c r="AJ37" s="34"/>
      <c r="AK37" s="34">
        <v>90</v>
      </c>
      <c r="AL37" s="34"/>
      <c r="AM37" s="34"/>
      <c r="AN37" s="34"/>
      <c r="AO37" s="34"/>
      <c r="AP37" s="34"/>
      <c r="AQ37" s="35"/>
      <c r="AR37" s="36">
        <v>5</v>
      </c>
      <c r="AS37" s="37"/>
      <c r="AT37" s="34"/>
      <c r="AU37" s="34"/>
      <c r="AV37" s="34"/>
      <c r="AW37" s="34">
        <v>90</v>
      </c>
      <c r="AX37" s="34"/>
      <c r="AY37" s="34"/>
      <c r="AZ37" s="34"/>
      <c r="BA37" s="34"/>
      <c r="BB37" s="34"/>
      <c r="BC37" s="35"/>
      <c r="BD37" s="36">
        <v>5</v>
      </c>
      <c r="BE37" s="37"/>
      <c r="BF37" s="34"/>
      <c r="BG37" s="34"/>
      <c r="BH37" s="34"/>
      <c r="BI37" s="34"/>
      <c r="BJ37" s="34"/>
      <c r="BK37" s="34"/>
      <c r="BL37" s="34"/>
      <c r="BM37" s="34"/>
      <c r="BN37" s="34"/>
      <c r="BO37" s="35"/>
      <c r="BP37" s="36"/>
      <c r="BQ37" s="37"/>
      <c r="BR37" s="34"/>
      <c r="BS37" s="34"/>
      <c r="BT37" s="34"/>
      <c r="BU37" s="34"/>
      <c r="BV37" s="34"/>
      <c r="BW37" s="34"/>
      <c r="BX37" s="34"/>
      <c r="BY37" s="34"/>
      <c r="BZ37" s="34"/>
      <c r="CA37" s="35"/>
      <c r="CB37" s="36"/>
      <c r="CC37" s="37"/>
      <c r="CD37" s="34"/>
      <c r="CE37" s="34"/>
      <c r="CF37" s="34"/>
      <c r="CG37" s="34"/>
      <c r="CH37" s="34"/>
      <c r="CI37" s="34"/>
      <c r="CJ37" s="34"/>
      <c r="CK37" s="34"/>
      <c r="CL37" s="34"/>
      <c r="CM37" s="35"/>
      <c r="CN37" s="36"/>
      <c r="CO37" s="40"/>
      <c r="CP37" s="41"/>
      <c r="CQ37" s="41"/>
      <c r="CR37" s="41"/>
      <c r="CS37" s="41"/>
      <c r="CT37" s="41"/>
      <c r="CU37" s="41"/>
      <c r="CV37" s="41"/>
      <c r="CW37" s="41"/>
      <c r="CX37" s="41"/>
      <c r="CY37" s="42"/>
      <c r="CZ37" s="43"/>
    </row>
    <row r="38" spans="1:104" ht="38.25" customHeight="1">
      <c r="A38" s="11"/>
      <c r="B38" s="88" t="s">
        <v>186</v>
      </c>
      <c r="C38" s="94" t="s">
        <v>113</v>
      </c>
      <c r="D38" s="89" t="s">
        <v>114</v>
      </c>
      <c r="E38" s="89" t="s">
        <v>114</v>
      </c>
      <c r="F38" s="89"/>
      <c r="G38" s="93">
        <v>270</v>
      </c>
      <c r="H38" s="92">
        <v>52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6"/>
      <c r="U38" s="37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36"/>
      <c r="AG38" s="37"/>
      <c r="AH38" s="34"/>
      <c r="AI38" s="34"/>
      <c r="AJ38" s="34"/>
      <c r="AK38" s="34"/>
      <c r="AL38" s="34"/>
      <c r="AM38" s="34"/>
      <c r="AN38" s="34"/>
      <c r="AO38" s="34"/>
      <c r="AP38" s="34"/>
      <c r="AQ38" s="35"/>
      <c r="AR38" s="36"/>
      <c r="AS38" s="37"/>
      <c r="AT38" s="34"/>
      <c r="AU38" s="34"/>
      <c r="AV38" s="34"/>
      <c r="AW38" s="34"/>
      <c r="AX38" s="34"/>
      <c r="AY38" s="34"/>
      <c r="AZ38" s="34"/>
      <c r="BA38" s="34"/>
      <c r="BB38" s="34"/>
      <c r="BC38" s="35"/>
      <c r="BD38" s="36"/>
      <c r="BE38" s="37"/>
      <c r="BF38" s="34"/>
      <c r="BG38" s="34"/>
      <c r="BH38" s="34"/>
      <c r="BI38" s="52">
        <v>90</v>
      </c>
      <c r="BJ38" s="34"/>
      <c r="BK38" s="34"/>
      <c r="BL38" s="34"/>
      <c r="BM38" s="34"/>
      <c r="BN38" s="34"/>
      <c r="BO38" s="35"/>
      <c r="BP38" s="36">
        <v>16</v>
      </c>
      <c r="BQ38" s="37"/>
      <c r="BR38" s="34"/>
      <c r="BS38" s="34"/>
      <c r="BT38" s="34"/>
      <c r="BU38" s="34">
        <v>90</v>
      </c>
      <c r="BV38" s="34"/>
      <c r="BW38" s="34"/>
      <c r="BX38" s="34"/>
      <c r="BY38" s="34"/>
      <c r="BZ38" s="34"/>
      <c r="CA38" s="35"/>
      <c r="CB38" s="36">
        <v>18</v>
      </c>
      <c r="CC38" s="37"/>
      <c r="CD38" s="34"/>
      <c r="CE38" s="34"/>
      <c r="CF38" s="34"/>
      <c r="CG38" s="34">
        <v>90</v>
      </c>
      <c r="CH38" s="34"/>
      <c r="CI38" s="34"/>
      <c r="CJ38" s="34"/>
      <c r="CK38" s="34"/>
      <c r="CL38" s="34"/>
      <c r="CM38" s="35"/>
      <c r="CN38" s="36">
        <v>18</v>
      </c>
      <c r="CO38" s="40"/>
      <c r="CP38" s="41"/>
      <c r="CQ38" s="41"/>
      <c r="CR38" s="41"/>
      <c r="CS38" s="41"/>
      <c r="CT38" s="41"/>
      <c r="CU38" s="41"/>
      <c r="CV38" s="41"/>
      <c r="CW38" s="41"/>
      <c r="CX38" s="41"/>
      <c r="CY38" s="42"/>
      <c r="CZ38" s="43"/>
    </row>
    <row r="39" spans="1:104" ht="33" customHeight="1">
      <c r="A39" s="11"/>
      <c r="B39" s="88" t="s">
        <v>187</v>
      </c>
      <c r="C39" s="94" t="s">
        <v>115</v>
      </c>
      <c r="D39" s="89"/>
      <c r="E39" s="89" t="s">
        <v>116</v>
      </c>
      <c r="F39" s="89"/>
      <c r="G39" s="93">
        <f>SUM(I39:S39,U39:AE39,AG39:AQ39,AS39:BC39,BE39:BO39,BQ39:CA39,CC39:CM39,CO39:CY39)</f>
        <v>30</v>
      </c>
      <c r="H39" s="92">
        <f>SUM(T39,AF39,AR39,BD39,BP39,CB39,CN39,CZ39)</f>
        <v>2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36"/>
      <c r="U39" s="37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36"/>
      <c r="AG39" s="37"/>
      <c r="AH39" s="34"/>
      <c r="AI39" s="34"/>
      <c r="AJ39" s="34"/>
      <c r="AK39" s="34"/>
      <c r="AL39" s="34"/>
      <c r="AM39" s="34"/>
      <c r="AN39" s="34"/>
      <c r="AO39" s="34"/>
      <c r="AP39" s="34"/>
      <c r="AQ39" s="35"/>
      <c r="AR39" s="36"/>
      <c r="AS39" s="37"/>
      <c r="AT39" s="34"/>
      <c r="AU39" s="34"/>
      <c r="AV39" s="34"/>
      <c r="AW39" s="34"/>
      <c r="AX39" s="34"/>
      <c r="AY39" s="34"/>
      <c r="AZ39" s="34"/>
      <c r="BA39" s="34"/>
      <c r="BB39" s="34"/>
      <c r="BC39" s="35"/>
      <c r="BD39" s="36"/>
      <c r="BE39" s="37"/>
      <c r="BF39" s="34"/>
      <c r="BG39" s="34"/>
      <c r="BH39" s="34"/>
      <c r="BI39" s="34"/>
      <c r="BJ39" s="34"/>
      <c r="BK39" s="34"/>
      <c r="BL39" s="34"/>
      <c r="BM39" s="34"/>
      <c r="BN39" s="34"/>
      <c r="BO39" s="35"/>
      <c r="BP39" s="36"/>
      <c r="BQ39" s="37"/>
      <c r="BR39" s="34"/>
      <c r="BS39" s="34"/>
      <c r="BT39" s="34"/>
      <c r="BU39" s="34"/>
      <c r="BV39" s="34"/>
      <c r="BW39" s="34"/>
      <c r="BX39" s="34"/>
      <c r="BY39" s="34"/>
      <c r="BZ39" s="34"/>
      <c r="CA39" s="35"/>
      <c r="CB39" s="36"/>
      <c r="CC39" s="37"/>
      <c r="CD39" s="34"/>
      <c r="CE39" s="34"/>
      <c r="CF39" s="34">
        <v>30</v>
      </c>
      <c r="CG39" s="34"/>
      <c r="CH39" s="34"/>
      <c r="CI39" s="34"/>
      <c r="CJ39" s="34"/>
      <c r="CK39" s="34"/>
      <c r="CL39" s="34"/>
      <c r="CM39" s="35"/>
      <c r="CN39" s="36">
        <v>2</v>
      </c>
      <c r="CO39" s="40"/>
      <c r="CP39" s="41"/>
      <c r="CQ39" s="41"/>
      <c r="CR39" s="41"/>
      <c r="CS39" s="41"/>
      <c r="CT39" s="41"/>
      <c r="CU39" s="41"/>
      <c r="CV39" s="41"/>
      <c r="CW39" s="41"/>
      <c r="CX39" s="41"/>
      <c r="CY39" s="42"/>
      <c r="CZ39" s="43"/>
    </row>
    <row r="40" spans="1:104" ht="30.75" customHeight="1">
      <c r="A40" s="11"/>
      <c r="B40" s="88" t="s">
        <v>109</v>
      </c>
      <c r="C40" s="94" t="s">
        <v>117</v>
      </c>
      <c r="D40" s="89" t="s">
        <v>116</v>
      </c>
      <c r="E40" s="89"/>
      <c r="F40" s="89"/>
      <c r="G40" s="90">
        <f>SUM(I40:S40,U40:AE40,AG40:AQ40,AS40:BC40,BE40:BO40,BQ40:CA40,CC40:CM40,CO40:CY40)</f>
        <v>0</v>
      </c>
      <c r="H40" s="92">
        <f>SUM(T40,AF40,AR40,BD40,BP40,CB40,CN40,CZ40)</f>
        <v>10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6"/>
      <c r="U40" s="37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36"/>
      <c r="AG40" s="37"/>
      <c r="AH40" s="34"/>
      <c r="AI40" s="34"/>
      <c r="AJ40" s="34"/>
      <c r="AK40" s="34"/>
      <c r="AL40" s="34"/>
      <c r="AM40" s="34"/>
      <c r="AN40" s="34"/>
      <c r="AO40" s="34"/>
      <c r="AP40" s="34"/>
      <c r="AQ40" s="35"/>
      <c r="AR40" s="36"/>
      <c r="AS40" s="37"/>
      <c r="AT40" s="34"/>
      <c r="AU40" s="34"/>
      <c r="AV40" s="34"/>
      <c r="AW40" s="34"/>
      <c r="AX40" s="34"/>
      <c r="AY40" s="34"/>
      <c r="AZ40" s="34"/>
      <c r="BA40" s="34"/>
      <c r="BB40" s="34"/>
      <c r="BC40" s="35"/>
      <c r="BD40" s="36"/>
      <c r="BE40" s="37"/>
      <c r="BF40" s="34"/>
      <c r="BG40" s="34"/>
      <c r="BH40" s="34"/>
      <c r="BI40" s="34"/>
      <c r="BJ40" s="34"/>
      <c r="BK40" s="34"/>
      <c r="BL40" s="34"/>
      <c r="BM40" s="34"/>
      <c r="BN40" s="34"/>
      <c r="BO40" s="35"/>
      <c r="BP40" s="36"/>
      <c r="BQ40" s="37"/>
      <c r="BR40" s="34"/>
      <c r="BS40" s="34"/>
      <c r="BT40" s="34"/>
      <c r="BU40" s="34"/>
      <c r="BV40" s="34"/>
      <c r="BW40" s="34"/>
      <c r="BX40" s="34"/>
      <c r="BY40" s="34"/>
      <c r="BZ40" s="34"/>
      <c r="CA40" s="35"/>
      <c r="CB40" s="36"/>
      <c r="CC40" s="37"/>
      <c r="CD40" s="34"/>
      <c r="CE40" s="34"/>
      <c r="CF40" s="34"/>
      <c r="CG40" s="34"/>
      <c r="CH40" s="34"/>
      <c r="CI40" s="34"/>
      <c r="CJ40" s="34"/>
      <c r="CK40" s="34"/>
      <c r="CL40" s="34"/>
      <c r="CM40" s="35"/>
      <c r="CN40" s="36">
        <v>10</v>
      </c>
      <c r="CO40" s="40"/>
      <c r="CP40" s="41"/>
      <c r="CQ40" s="41"/>
      <c r="CR40" s="41"/>
      <c r="CS40" s="41"/>
      <c r="CT40" s="41"/>
      <c r="CU40" s="41"/>
      <c r="CV40" s="41"/>
      <c r="CW40" s="41"/>
      <c r="CX40" s="41"/>
      <c r="CY40" s="42"/>
      <c r="CZ40" s="43"/>
    </row>
    <row r="41" spans="1:104" ht="35.25" customHeight="1">
      <c r="A41" s="11"/>
      <c r="B41" s="194" t="s">
        <v>95</v>
      </c>
      <c r="C41" s="195"/>
      <c r="D41" s="195"/>
      <c r="E41" s="195"/>
      <c r="F41" s="196"/>
      <c r="G41" s="127">
        <f>SUM(G30:G40)</f>
        <v>1470</v>
      </c>
      <c r="H41" s="128">
        <f>SUM(H30:H40)</f>
        <v>129</v>
      </c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53"/>
      <c r="U41" s="48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  <c r="AG41" s="48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7"/>
      <c r="AS41" s="48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7"/>
      <c r="BE41" s="48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7"/>
      <c r="BQ41" s="48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7"/>
      <c r="CC41" s="48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7"/>
      <c r="CO41" s="49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1"/>
    </row>
    <row r="42" spans="1:104" ht="33.75" customHeight="1">
      <c r="A42" s="11"/>
      <c r="B42" s="189" t="s">
        <v>118</v>
      </c>
      <c r="C42" s="189"/>
      <c r="D42" s="189"/>
      <c r="E42" s="189"/>
      <c r="F42" s="189"/>
      <c r="G42" s="189"/>
      <c r="H42" s="189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53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7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7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7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1"/>
    </row>
    <row r="43" spans="1:104" ht="31.5" customHeight="1">
      <c r="A43" s="11"/>
      <c r="B43" s="97" t="s">
        <v>191</v>
      </c>
      <c r="C43" s="123" t="s">
        <v>119</v>
      </c>
      <c r="D43" s="95"/>
      <c r="E43" s="95" t="s">
        <v>89</v>
      </c>
      <c r="F43" s="95"/>
      <c r="G43" s="99">
        <f>SUM(I43:S43,U43:AE43,AG43:AQ43,AS43:BC43,BE43:BO43,BQ43:CA43,CC43:CM43,CO43:CY43)</f>
        <v>3</v>
      </c>
      <c r="H43" s="100">
        <v>0</v>
      </c>
      <c r="I43" s="34"/>
      <c r="J43" s="34">
        <v>3</v>
      </c>
      <c r="K43" s="34"/>
      <c r="L43" s="34"/>
      <c r="M43" s="34"/>
      <c r="N43" s="34"/>
      <c r="O43" s="34"/>
      <c r="P43" s="34"/>
      <c r="Q43" s="34"/>
      <c r="R43" s="34"/>
      <c r="S43" s="35"/>
      <c r="T43" s="36">
        <v>0</v>
      </c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5"/>
      <c r="AF43" s="36"/>
      <c r="AG43" s="37"/>
      <c r="AH43" s="34"/>
      <c r="AI43" s="34"/>
      <c r="AJ43" s="34"/>
      <c r="AK43" s="34"/>
      <c r="AL43" s="34"/>
      <c r="AM43" s="34"/>
      <c r="AN43" s="34"/>
      <c r="AO43" s="34"/>
      <c r="AP43" s="34"/>
      <c r="AQ43" s="35"/>
      <c r="AR43" s="36"/>
      <c r="AS43" s="37"/>
      <c r="AT43" s="34"/>
      <c r="AU43" s="34"/>
      <c r="AV43" s="34"/>
      <c r="AW43" s="34"/>
      <c r="AX43" s="34"/>
      <c r="AY43" s="34"/>
      <c r="AZ43" s="34"/>
      <c r="BA43" s="34"/>
      <c r="BB43" s="34"/>
      <c r="BC43" s="35"/>
      <c r="BD43" s="36"/>
      <c r="BE43" s="37"/>
      <c r="BF43" s="34"/>
      <c r="BG43" s="34"/>
      <c r="BH43" s="34"/>
      <c r="BI43" s="34"/>
      <c r="BJ43" s="34"/>
      <c r="BK43" s="34"/>
      <c r="BL43" s="34"/>
      <c r="BM43" s="34"/>
      <c r="BN43" s="34"/>
      <c r="BO43" s="35"/>
      <c r="BP43" s="36"/>
      <c r="BQ43" s="37"/>
      <c r="BR43" s="34"/>
      <c r="BS43" s="34"/>
      <c r="BT43" s="34"/>
      <c r="BU43" s="34"/>
      <c r="BV43" s="34"/>
      <c r="BW43" s="34"/>
      <c r="BX43" s="34"/>
      <c r="BY43" s="34"/>
      <c r="BZ43" s="34"/>
      <c r="CA43" s="35"/>
      <c r="CB43" s="36"/>
      <c r="CC43" s="37"/>
      <c r="CD43" s="34"/>
      <c r="CE43" s="34"/>
      <c r="CF43" s="34"/>
      <c r="CG43" s="34"/>
      <c r="CH43" s="34"/>
      <c r="CI43" s="34"/>
      <c r="CJ43" s="34"/>
      <c r="CK43" s="34"/>
      <c r="CL43" s="34"/>
      <c r="CM43" s="35"/>
      <c r="CN43" s="36"/>
      <c r="CO43" s="40"/>
      <c r="CP43" s="41"/>
      <c r="CQ43" s="41"/>
      <c r="CR43" s="41"/>
      <c r="CS43" s="41"/>
      <c r="CT43" s="41"/>
      <c r="CU43" s="41"/>
      <c r="CV43" s="41"/>
      <c r="CW43" s="41"/>
      <c r="CX43" s="41"/>
      <c r="CY43" s="42"/>
      <c r="CZ43" s="43"/>
    </row>
    <row r="44" spans="1:104" ht="33.75" customHeight="1">
      <c r="A44" s="11"/>
      <c r="B44" s="97" t="s">
        <v>188</v>
      </c>
      <c r="C44" s="123" t="s">
        <v>120</v>
      </c>
      <c r="D44" s="95"/>
      <c r="E44" s="95" t="s">
        <v>89</v>
      </c>
      <c r="F44" s="95"/>
      <c r="G44" s="99">
        <f>SUM(I44:S44,U44:AE44,AG44:AQ44,AS44:BC44,BE44:BO44,BQ44:CA44,CC44:CM44,CO44:CY44)</f>
        <v>4</v>
      </c>
      <c r="H44" s="101">
        <v>0</v>
      </c>
      <c r="I44" s="34">
        <v>4</v>
      </c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36">
        <v>0</v>
      </c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 s="36"/>
      <c r="AG44" s="37"/>
      <c r="AH44" s="34"/>
      <c r="AI44" s="34"/>
      <c r="AJ44" s="34"/>
      <c r="AK44" s="34"/>
      <c r="AL44" s="34"/>
      <c r="AM44" s="34"/>
      <c r="AN44" s="34"/>
      <c r="AO44" s="34"/>
      <c r="AP44" s="34"/>
      <c r="AQ44" s="35"/>
      <c r="AR44" s="36"/>
      <c r="AS44" s="37"/>
      <c r="AT44" s="34"/>
      <c r="AU44" s="34"/>
      <c r="AV44" s="34"/>
      <c r="AW44" s="34"/>
      <c r="AX44" s="34"/>
      <c r="AY44" s="34"/>
      <c r="AZ44" s="34"/>
      <c r="BA44" s="34"/>
      <c r="BB44" s="34"/>
      <c r="BC44" s="35"/>
      <c r="BD44" s="36"/>
      <c r="BE44" s="37"/>
      <c r="BF44" s="34"/>
      <c r="BG44" s="34"/>
      <c r="BH44" s="34"/>
      <c r="BI44" s="34"/>
      <c r="BJ44" s="34"/>
      <c r="BK44" s="34"/>
      <c r="BL44" s="34"/>
      <c r="BM44" s="34"/>
      <c r="BN44" s="34"/>
      <c r="BO44" s="35"/>
      <c r="BP44" s="36"/>
      <c r="BQ44" s="37"/>
      <c r="BR44" s="34"/>
      <c r="BS44" s="34"/>
      <c r="BT44" s="34"/>
      <c r="BU44" s="34"/>
      <c r="BV44" s="34"/>
      <c r="BW44" s="34"/>
      <c r="BX44" s="34"/>
      <c r="BY44" s="34"/>
      <c r="BZ44" s="34"/>
      <c r="CA44" s="35"/>
      <c r="CB44" s="36"/>
      <c r="CC44" s="37"/>
      <c r="CD44" s="34"/>
      <c r="CE44" s="34"/>
      <c r="CF44" s="34"/>
      <c r="CG44" s="34"/>
      <c r="CH44" s="34"/>
      <c r="CI44" s="34"/>
      <c r="CJ44" s="34"/>
      <c r="CK44" s="34"/>
      <c r="CL44" s="34"/>
      <c r="CM44" s="35"/>
      <c r="CN44" s="36"/>
      <c r="CO44" s="40"/>
      <c r="CP44" s="41"/>
      <c r="CQ44" s="41"/>
      <c r="CR44" s="41"/>
      <c r="CS44" s="41"/>
      <c r="CT44" s="41"/>
      <c r="CU44" s="41"/>
      <c r="CV44" s="41"/>
      <c r="CW44" s="41"/>
      <c r="CX44" s="41"/>
      <c r="CY44" s="42"/>
      <c r="CZ44" s="43"/>
    </row>
    <row r="45" spans="1:104" ht="35.25" customHeight="1">
      <c r="A45" s="11"/>
      <c r="B45" s="98" t="s">
        <v>189</v>
      </c>
      <c r="C45" s="124" t="s">
        <v>121</v>
      </c>
      <c r="D45" s="96"/>
      <c r="E45" s="96"/>
      <c r="F45" s="96" t="s">
        <v>83</v>
      </c>
      <c r="G45" s="99">
        <f>SUM(I45:S45,U45:AE45,AG45:AQ45,AS45:BC45,BE45:BO45,BQ45:CA45,CC45:CM45,CO45:CY45)</f>
        <v>60</v>
      </c>
      <c r="H45" s="102">
        <f>SUM(T45,AF45,AR45,BD45,BP45,CB45,CN45,CZ45)</f>
        <v>2</v>
      </c>
      <c r="I45" s="34"/>
      <c r="J45" s="34"/>
      <c r="K45" s="34"/>
      <c r="L45" s="34"/>
      <c r="M45" s="34">
        <v>30</v>
      </c>
      <c r="N45" s="34"/>
      <c r="O45" s="34"/>
      <c r="P45" s="34"/>
      <c r="Q45" s="34"/>
      <c r="R45" s="34"/>
      <c r="S45" s="35"/>
      <c r="T45" s="36">
        <v>1</v>
      </c>
      <c r="U45" s="37"/>
      <c r="V45" s="34"/>
      <c r="W45" s="34"/>
      <c r="X45" s="34"/>
      <c r="Y45" s="34">
        <v>30</v>
      </c>
      <c r="Z45" s="34"/>
      <c r="AA45" s="34"/>
      <c r="AB45" s="34"/>
      <c r="AC45" s="34"/>
      <c r="AD45" s="34"/>
      <c r="AE45" s="35"/>
      <c r="AF45" s="36">
        <v>1</v>
      </c>
      <c r="AG45" s="37"/>
      <c r="AH45" s="34"/>
      <c r="AI45" s="34"/>
      <c r="AJ45" s="34"/>
      <c r="AK45" s="34"/>
      <c r="AL45" s="34"/>
      <c r="AM45" s="34"/>
      <c r="AN45" s="34"/>
      <c r="AO45" s="34"/>
      <c r="AP45" s="34"/>
      <c r="AQ45" s="35"/>
      <c r="AR45" s="36"/>
      <c r="AS45" s="37"/>
      <c r="AT45" s="34"/>
      <c r="AU45" s="34"/>
      <c r="AV45" s="34"/>
      <c r="AW45" s="34"/>
      <c r="AX45" s="34"/>
      <c r="AY45" s="34"/>
      <c r="AZ45" s="34"/>
      <c r="BA45" s="34"/>
      <c r="BB45" s="34"/>
      <c r="BC45" s="35"/>
      <c r="BD45" s="36"/>
      <c r="BE45" s="37"/>
      <c r="BF45" s="34"/>
      <c r="BG45" s="34"/>
      <c r="BH45" s="34"/>
      <c r="BI45" s="34"/>
      <c r="BJ45" s="34"/>
      <c r="BK45" s="34"/>
      <c r="BL45" s="34"/>
      <c r="BM45" s="34"/>
      <c r="BN45" s="34"/>
      <c r="BO45" s="35"/>
      <c r="BP45" s="36"/>
      <c r="BQ45" s="37"/>
      <c r="BR45" s="34"/>
      <c r="BS45" s="34"/>
      <c r="BT45" s="34"/>
      <c r="BU45" s="34"/>
      <c r="BV45" s="34"/>
      <c r="BW45" s="34"/>
      <c r="BX45" s="34"/>
      <c r="BY45" s="34"/>
      <c r="BZ45" s="34"/>
      <c r="CA45" s="35"/>
      <c r="CB45" s="36"/>
      <c r="CC45" s="37"/>
      <c r="CD45" s="34"/>
      <c r="CE45" s="34"/>
      <c r="CF45" s="34"/>
      <c r="CG45" s="34"/>
      <c r="CH45" s="34"/>
      <c r="CI45" s="34"/>
      <c r="CJ45" s="34"/>
      <c r="CK45" s="34"/>
      <c r="CL45" s="34"/>
      <c r="CM45" s="35"/>
      <c r="CN45" s="36"/>
      <c r="CO45" s="40"/>
      <c r="CP45" s="41"/>
      <c r="CQ45" s="41"/>
      <c r="CR45" s="41"/>
      <c r="CS45" s="41"/>
      <c r="CT45" s="41"/>
      <c r="CU45" s="41"/>
      <c r="CV45" s="41"/>
      <c r="CW45" s="41"/>
      <c r="CX45" s="41"/>
      <c r="CY45" s="42"/>
      <c r="CZ45" s="43"/>
    </row>
    <row r="46" spans="1:104" ht="35.25" customHeight="1">
      <c r="A46" s="11"/>
      <c r="B46" s="98" t="s">
        <v>190</v>
      </c>
      <c r="C46" s="124" t="s">
        <v>197</v>
      </c>
      <c r="D46" s="96"/>
      <c r="E46" s="96" t="s">
        <v>65</v>
      </c>
      <c r="F46" s="96"/>
      <c r="G46" s="99"/>
      <c r="H46" s="102"/>
      <c r="I46" s="34">
        <v>4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52">
        <v>0</v>
      </c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153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153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153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7"/>
      <c r="BQ46" s="148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7"/>
      <c r="CC46" s="148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7"/>
      <c r="CO46" s="149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1"/>
    </row>
    <row r="47" spans="1:104" ht="37.5" customHeight="1">
      <c r="A47" s="11"/>
      <c r="B47" s="197" t="s">
        <v>95</v>
      </c>
      <c r="C47" s="197"/>
      <c r="D47" s="197"/>
      <c r="E47" s="197"/>
      <c r="F47" s="197"/>
      <c r="G47" s="103">
        <f>SUM(G43:G45)</f>
        <v>67</v>
      </c>
      <c r="H47" s="104">
        <f>SUM(H43:H45)</f>
        <v>2</v>
      </c>
      <c r="I47" s="54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5"/>
      <c r="U47" s="49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1"/>
      <c r="AG47" s="49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1"/>
      <c r="AS47" s="49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1"/>
      <c r="BE47" s="49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9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49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/>
      <c r="CO47" s="49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1"/>
    </row>
    <row r="48" spans="1:104" s="113" customFormat="1" ht="34.5" customHeight="1">
      <c r="A48" s="38"/>
      <c r="B48" s="198" t="s">
        <v>122</v>
      </c>
      <c r="C48" s="199"/>
      <c r="D48" s="199"/>
      <c r="E48" s="199"/>
      <c r="F48" s="199"/>
      <c r="G48" s="199"/>
      <c r="H48" s="200"/>
      <c r="I48" s="111">
        <f aca="true" t="shared" si="2" ref="I48:AN48">SUM(I14:I47)</f>
        <v>68</v>
      </c>
      <c r="J48" s="111">
        <f t="shared" si="2"/>
        <v>3</v>
      </c>
      <c r="K48" s="111">
        <f t="shared" si="2"/>
        <v>0</v>
      </c>
      <c r="L48" s="111">
        <f t="shared" si="2"/>
        <v>0</v>
      </c>
      <c r="M48" s="111">
        <f t="shared" si="2"/>
        <v>465</v>
      </c>
      <c r="N48" s="111">
        <f t="shared" si="2"/>
        <v>0</v>
      </c>
      <c r="O48" s="111">
        <f t="shared" si="2"/>
        <v>0</v>
      </c>
      <c r="P48" s="111">
        <f t="shared" si="2"/>
        <v>0</v>
      </c>
      <c r="Q48" s="111">
        <f t="shared" si="2"/>
        <v>0</v>
      </c>
      <c r="R48" s="111">
        <f t="shared" si="2"/>
        <v>0</v>
      </c>
      <c r="S48" s="111">
        <f t="shared" si="2"/>
        <v>0</v>
      </c>
      <c r="T48" s="112">
        <f t="shared" si="2"/>
        <v>30</v>
      </c>
      <c r="U48" s="111">
        <f t="shared" si="2"/>
        <v>30</v>
      </c>
      <c r="V48" s="111">
        <f t="shared" si="2"/>
        <v>0</v>
      </c>
      <c r="W48" s="111">
        <f t="shared" si="2"/>
        <v>30</v>
      </c>
      <c r="X48" s="111">
        <f t="shared" si="2"/>
        <v>0</v>
      </c>
      <c r="Y48" s="111">
        <f t="shared" si="2"/>
        <v>465</v>
      </c>
      <c r="Z48" s="111">
        <f t="shared" si="2"/>
        <v>0</v>
      </c>
      <c r="AA48" s="111">
        <f t="shared" si="2"/>
        <v>0</v>
      </c>
      <c r="AB48" s="111">
        <f t="shared" si="2"/>
        <v>0</v>
      </c>
      <c r="AC48" s="111">
        <f t="shared" si="2"/>
        <v>0</v>
      </c>
      <c r="AD48" s="111">
        <f t="shared" si="2"/>
        <v>0</v>
      </c>
      <c r="AE48" s="111">
        <f t="shared" si="2"/>
        <v>0</v>
      </c>
      <c r="AF48" s="112">
        <f t="shared" si="2"/>
        <v>29</v>
      </c>
      <c r="AG48" s="111">
        <f t="shared" si="2"/>
        <v>90</v>
      </c>
      <c r="AH48" s="111">
        <f t="shared" si="2"/>
        <v>0</v>
      </c>
      <c r="AI48" s="111">
        <f t="shared" si="2"/>
        <v>30</v>
      </c>
      <c r="AJ48" s="111">
        <f t="shared" si="2"/>
        <v>0</v>
      </c>
      <c r="AK48" s="111">
        <f t="shared" si="2"/>
        <v>450</v>
      </c>
      <c r="AL48" s="111">
        <f t="shared" si="2"/>
        <v>0</v>
      </c>
      <c r="AM48" s="111">
        <f t="shared" si="2"/>
        <v>0</v>
      </c>
      <c r="AN48" s="111">
        <f t="shared" si="2"/>
        <v>0</v>
      </c>
      <c r="AO48" s="111">
        <f aca="true" t="shared" si="3" ref="AO48:BT48">SUM(AO14:AO47)</f>
        <v>0</v>
      </c>
      <c r="AP48" s="111">
        <f t="shared" si="3"/>
        <v>0</v>
      </c>
      <c r="AQ48" s="111">
        <f t="shared" si="3"/>
        <v>0</v>
      </c>
      <c r="AR48" s="112">
        <f t="shared" si="3"/>
        <v>30</v>
      </c>
      <c r="AS48" s="111">
        <f t="shared" si="3"/>
        <v>90</v>
      </c>
      <c r="AT48" s="111">
        <f t="shared" si="3"/>
        <v>0</v>
      </c>
      <c r="AU48" s="111">
        <f t="shared" si="3"/>
        <v>30</v>
      </c>
      <c r="AV48" s="111">
        <f t="shared" si="3"/>
        <v>0</v>
      </c>
      <c r="AW48" s="111">
        <f t="shared" si="3"/>
        <v>450</v>
      </c>
      <c r="AX48" s="111">
        <f t="shared" si="3"/>
        <v>0</v>
      </c>
      <c r="AY48" s="111">
        <f t="shared" si="3"/>
        <v>0</v>
      </c>
      <c r="AZ48" s="111">
        <f t="shared" si="3"/>
        <v>0</v>
      </c>
      <c r="BA48" s="111">
        <f t="shared" si="3"/>
        <v>0</v>
      </c>
      <c r="BB48" s="111">
        <f t="shared" si="3"/>
        <v>0</v>
      </c>
      <c r="BC48" s="111">
        <f t="shared" si="3"/>
        <v>0</v>
      </c>
      <c r="BD48" s="112">
        <f t="shared" si="3"/>
        <v>30</v>
      </c>
      <c r="BE48" s="111">
        <f t="shared" si="3"/>
        <v>90</v>
      </c>
      <c r="BF48" s="111">
        <f t="shared" si="3"/>
        <v>0</v>
      </c>
      <c r="BG48" s="111">
        <f t="shared" si="3"/>
        <v>60</v>
      </c>
      <c r="BH48" s="111">
        <f t="shared" si="3"/>
        <v>0</v>
      </c>
      <c r="BI48" s="111">
        <f t="shared" si="3"/>
        <v>195</v>
      </c>
      <c r="BJ48" s="111">
        <f t="shared" si="3"/>
        <v>0</v>
      </c>
      <c r="BK48" s="111">
        <f t="shared" si="3"/>
        <v>0</v>
      </c>
      <c r="BL48" s="111">
        <f t="shared" si="3"/>
        <v>0</v>
      </c>
      <c r="BM48" s="111">
        <f t="shared" si="3"/>
        <v>0</v>
      </c>
      <c r="BN48" s="111">
        <f t="shared" si="3"/>
        <v>0</v>
      </c>
      <c r="BO48" s="111">
        <f t="shared" si="3"/>
        <v>0</v>
      </c>
      <c r="BP48" s="112">
        <f t="shared" si="3"/>
        <v>30</v>
      </c>
      <c r="BQ48" s="111">
        <f t="shared" si="3"/>
        <v>90</v>
      </c>
      <c r="BR48" s="111">
        <f t="shared" si="3"/>
        <v>0</v>
      </c>
      <c r="BS48" s="111">
        <f t="shared" si="3"/>
        <v>0</v>
      </c>
      <c r="BT48" s="111">
        <f t="shared" si="3"/>
        <v>0</v>
      </c>
      <c r="BU48" s="111">
        <f aca="true" t="shared" si="4" ref="BU48:CZ48">SUM(BU14:BU47)</f>
        <v>195</v>
      </c>
      <c r="BV48" s="111">
        <f t="shared" si="4"/>
        <v>0</v>
      </c>
      <c r="BW48" s="111">
        <f t="shared" si="4"/>
        <v>0</v>
      </c>
      <c r="BX48" s="111">
        <f t="shared" si="4"/>
        <v>0</v>
      </c>
      <c r="BY48" s="111">
        <f t="shared" si="4"/>
        <v>0</v>
      </c>
      <c r="BZ48" s="111">
        <f t="shared" si="4"/>
        <v>0</v>
      </c>
      <c r="CA48" s="111">
        <f t="shared" si="4"/>
        <v>0</v>
      </c>
      <c r="CB48" s="112">
        <f t="shared" si="4"/>
        <v>30</v>
      </c>
      <c r="CC48" s="111">
        <f t="shared" si="4"/>
        <v>0</v>
      </c>
      <c r="CD48" s="111">
        <f t="shared" si="4"/>
        <v>0</v>
      </c>
      <c r="CE48" s="111">
        <f t="shared" si="4"/>
        <v>0</v>
      </c>
      <c r="CF48" s="111">
        <f t="shared" si="4"/>
        <v>30</v>
      </c>
      <c r="CG48" s="111">
        <f t="shared" si="4"/>
        <v>90</v>
      </c>
      <c r="CH48" s="111">
        <f t="shared" si="4"/>
        <v>0</v>
      </c>
      <c r="CI48" s="111">
        <f t="shared" si="4"/>
        <v>0</v>
      </c>
      <c r="CJ48" s="111">
        <f t="shared" si="4"/>
        <v>0</v>
      </c>
      <c r="CK48" s="111">
        <f t="shared" si="4"/>
        <v>0</v>
      </c>
      <c r="CL48" s="111">
        <f t="shared" si="4"/>
        <v>0</v>
      </c>
      <c r="CM48" s="111">
        <f t="shared" si="4"/>
        <v>0</v>
      </c>
      <c r="CN48" s="112">
        <f t="shared" si="4"/>
        <v>30</v>
      </c>
      <c r="CO48" s="111">
        <f t="shared" si="4"/>
        <v>0</v>
      </c>
      <c r="CP48" s="111">
        <f t="shared" si="4"/>
        <v>0</v>
      </c>
      <c r="CQ48" s="111">
        <f t="shared" si="4"/>
        <v>0</v>
      </c>
      <c r="CR48" s="111">
        <f t="shared" si="4"/>
        <v>0</v>
      </c>
      <c r="CS48" s="111">
        <f t="shared" si="4"/>
        <v>0</v>
      </c>
      <c r="CT48" s="111">
        <f t="shared" si="4"/>
        <v>0</v>
      </c>
      <c r="CU48" s="111">
        <f t="shared" si="4"/>
        <v>0</v>
      </c>
      <c r="CV48" s="111">
        <f t="shared" si="4"/>
        <v>0</v>
      </c>
      <c r="CW48" s="111">
        <f t="shared" si="4"/>
        <v>0</v>
      </c>
      <c r="CX48" s="111">
        <f t="shared" si="4"/>
        <v>0</v>
      </c>
      <c r="CY48" s="111">
        <f t="shared" si="4"/>
        <v>0</v>
      </c>
      <c r="CZ48" s="112">
        <f t="shared" si="4"/>
        <v>0</v>
      </c>
    </row>
    <row r="49" spans="1:104" s="135" customFormat="1" ht="34.5" customHeight="1">
      <c r="A49" s="129"/>
      <c r="B49" s="185" t="s">
        <v>123</v>
      </c>
      <c r="C49" s="185"/>
      <c r="D49" s="185"/>
      <c r="E49" s="185"/>
      <c r="F49" s="185"/>
      <c r="G49" s="119">
        <f>SUBTOTAL(9,G28,G41,G47)</f>
        <v>2947</v>
      </c>
      <c r="H49" s="120">
        <f>SUBTOTAL(9,H28,H41,H47)</f>
        <v>209</v>
      </c>
      <c r="I49" s="186" t="s">
        <v>124</v>
      </c>
      <c r="J49" s="186"/>
      <c r="K49" s="186"/>
      <c r="L49" s="186"/>
      <c r="M49" s="186"/>
      <c r="N49" s="186"/>
      <c r="O49" s="186"/>
      <c r="P49" s="186"/>
      <c r="Q49" s="187">
        <f>SUM(I48:S48)</f>
        <v>536</v>
      </c>
      <c r="R49" s="187"/>
      <c r="S49" s="130" t="s">
        <v>125</v>
      </c>
      <c r="T49" s="131">
        <f>T48</f>
        <v>30</v>
      </c>
      <c r="U49" s="184" t="s">
        <v>126</v>
      </c>
      <c r="V49" s="184"/>
      <c r="W49" s="184"/>
      <c r="X49" s="184"/>
      <c r="Y49" s="184"/>
      <c r="Z49" s="184"/>
      <c r="AA49" s="184"/>
      <c r="AB49" s="184"/>
      <c r="AC49" s="187">
        <f>SUM(U48:AE48)</f>
        <v>525</v>
      </c>
      <c r="AD49" s="187"/>
      <c r="AE49" s="130" t="s">
        <v>125</v>
      </c>
      <c r="AF49" s="131">
        <f>AF48</f>
        <v>29</v>
      </c>
      <c r="AG49" s="184" t="s">
        <v>127</v>
      </c>
      <c r="AH49" s="184"/>
      <c r="AI49" s="184"/>
      <c r="AJ49" s="184"/>
      <c r="AK49" s="184"/>
      <c r="AL49" s="184"/>
      <c r="AM49" s="184"/>
      <c r="AN49" s="184"/>
      <c r="AO49" s="183">
        <f>SUM(AG48:AQ48)</f>
        <v>570</v>
      </c>
      <c r="AP49" s="183"/>
      <c r="AQ49" s="132" t="s">
        <v>125</v>
      </c>
      <c r="AR49" s="133">
        <f>AR48</f>
        <v>30</v>
      </c>
      <c r="AS49" s="172" t="s">
        <v>128</v>
      </c>
      <c r="AT49" s="172"/>
      <c r="AU49" s="172"/>
      <c r="AV49" s="172"/>
      <c r="AW49" s="172"/>
      <c r="AX49" s="172"/>
      <c r="AY49" s="172"/>
      <c r="AZ49" s="172"/>
      <c r="BA49" s="183">
        <f>SUM(AS48:BC48)</f>
        <v>570</v>
      </c>
      <c r="BB49" s="183"/>
      <c r="BC49" s="116" t="s">
        <v>125</v>
      </c>
      <c r="BD49" s="133">
        <f>BD48</f>
        <v>30</v>
      </c>
      <c r="BE49" s="172" t="s">
        <v>129</v>
      </c>
      <c r="BF49" s="172"/>
      <c r="BG49" s="172"/>
      <c r="BH49" s="172"/>
      <c r="BI49" s="172"/>
      <c r="BJ49" s="172"/>
      <c r="BK49" s="172"/>
      <c r="BL49" s="172"/>
      <c r="BM49" s="183">
        <f>SUM(BE48:BO48)</f>
        <v>345</v>
      </c>
      <c r="BN49" s="183"/>
      <c r="BO49" s="116" t="s">
        <v>125</v>
      </c>
      <c r="BP49" s="133">
        <f>BP48</f>
        <v>30</v>
      </c>
      <c r="BQ49" s="172" t="s">
        <v>130</v>
      </c>
      <c r="BR49" s="172"/>
      <c r="BS49" s="172"/>
      <c r="BT49" s="172"/>
      <c r="BU49" s="172"/>
      <c r="BV49" s="172"/>
      <c r="BW49" s="172"/>
      <c r="BX49" s="172"/>
      <c r="BY49" s="183">
        <f>SUM(BQ48:CA48)</f>
        <v>285</v>
      </c>
      <c r="BZ49" s="183"/>
      <c r="CA49" s="116" t="s">
        <v>125</v>
      </c>
      <c r="CB49" s="133">
        <f>CB48</f>
        <v>30</v>
      </c>
      <c r="CC49" s="172" t="s">
        <v>131</v>
      </c>
      <c r="CD49" s="172"/>
      <c r="CE49" s="172"/>
      <c r="CF49" s="172"/>
      <c r="CG49" s="172"/>
      <c r="CH49" s="172"/>
      <c r="CI49" s="172"/>
      <c r="CJ49" s="172"/>
      <c r="CK49" s="183">
        <f>SUM(CC48:CM48)</f>
        <v>120</v>
      </c>
      <c r="CL49" s="183"/>
      <c r="CM49" s="116" t="s">
        <v>125</v>
      </c>
      <c r="CN49" s="133">
        <f>CN48</f>
        <v>30</v>
      </c>
      <c r="CO49" s="162" t="s">
        <v>132</v>
      </c>
      <c r="CP49" s="162"/>
      <c r="CQ49" s="162"/>
      <c r="CR49" s="162"/>
      <c r="CS49" s="162"/>
      <c r="CT49" s="162"/>
      <c r="CU49" s="162"/>
      <c r="CV49" s="162"/>
      <c r="CW49" s="182">
        <f>SUM(CO48:CY48)</f>
        <v>0</v>
      </c>
      <c r="CX49" s="182"/>
      <c r="CY49" s="115" t="s">
        <v>125</v>
      </c>
      <c r="CZ49" s="134">
        <f>CZ48</f>
        <v>0</v>
      </c>
    </row>
    <row r="50" spans="1:104" s="57" customFormat="1" ht="33" customHeight="1">
      <c r="A50" s="56"/>
      <c r="B50" s="174" t="s">
        <v>133</v>
      </c>
      <c r="C50" s="174"/>
      <c r="D50" s="174"/>
      <c r="E50" s="174"/>
      <c r="F50" s="174"/>
      <c r="G50" s="174"/>
      <c r="H50" s="174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1"/>
      <c r="U50" s="58"/>
      <c r="V50" s="58"/>
      <c r="W50" s="58"/>
      <c r="X50" s="58"/>
      <c r="Y50" s="58"/>
      <c r="Z50" s="58"/>
      <c r="AA50" s="58"/>
      <c r="AB50" s="58"/>
      <c r="AC50" s="58"/>
      <c r="AD50" s="59"/>
      <c r="AE50" s="59"/>
      <c r="AF50" s="51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1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1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1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1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1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1"/>
    </row>
    <row r="51" spans="1:104" s="57" customFormat="1" ht="39.75" customHeight="1">
      <c r="A51" s="56"/>
      <c r="B51" s="126" t="s">
        <v>195</v>
      </c>
      <c r="C51" s="125" t="s">
        <v>134</v>
      </c>
      <c r="D51" s="25"/>
      <c r="E51" s="154"/>
      <c r="F51" s="145" t="s">
        <v>135</v>
      </c>
      <c r="G51" s="105">
        <f>SUM(I51:S51,U51:AE51,AG51:AQ51,AS51:BC51,BE51:BO51,BQ51:CA51,CC51:CM51,CO51:CY51)</f>
        <v>60</v>
      </c>
      <c r="H51" s="106">
        <v>1</v>
      </c>
      <c r="I51" s="34"/>
      <c r="J51" s="34"/>
      <c r="K51" s="34"/>
      <c r="L51" s="34"/>
      <c r="M51" s="34"/>
      <c r="N51" s="34"/>
      <c r="O51" s="34"/>
      <c r="P51" s="34"/>
      <c r="Q51" s="34"/>
      <c r="R51" s="39"/>
      <c r="S51" s="35"/>
      <c r="T51" s="36"/>
      <c r="U51" s="60"/>
      <c r="V51" s="60"/>
      <c r="W51" s="60"/>
      <c r="X51" s="60"/>
      <c r="Y51" s="60">
        <v>60</v>
      </c>
      <c r="Z51" s="60"/>
      <c r="AA51" s="60"/>
      <c r="AB51" s="60"/>
      <c r="AC51" s="60"/>
      <c r="AD51" s="60"/>
      <c r="AE51" s="61"/>
      <c r="AF51" s="36">
        <v>1</v>
      </c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1"/>
      <c r="AR51" s="36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36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1"/>
      <c r="BP51" s="36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1"/>
      <c r="CB51" s="36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1"/>
      <c r="CN51" s="36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3"/>
      <c r="CZ51" s="43"/>
    </row>
    <row r="52" spans="1:104" s="57" customFormat="1" ht="25.5" customHeight="1" hidden="1">
      <c r="A52" s="56"/>
      <c r="B52" s="64"/>
      <c r="C52" s="65"/>
      <c r="D52" s="66"/>
      <c r="E52" s="66"/>
      <c r="F52" s="66"/>
      <c r="G52" s="107">
        <f>SUM(I52:S52,U52:AE52,AG52:AQ52,AS52:BC52,BE52:BO52,BQ52:CA52,CC52:CM52,CO52:CY52)</f>
        <v>0</v>
      </c>
      <c r="H52" s="108">
        <f>SUM(T52,AF52,AR52,BD52,BP52,CB52,CN52,CZ52)</f>
        <v>0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36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1"/>
      <c r="AF52" s="36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1"/>
      <c r="AR52" s="36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36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1"/>
      <c r="BP52" s="36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1"/>
      <c r="CB52" s="36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1"/>
      <c r="CN52" s="36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3"/>
      <c r="CZ52" s="43"/>
    </row>
    <row r="53" spans="1:104" s="57" customFormat="1" ht="23.25" customHeight="1" hidden="1">
      <c r="A53" s="56"/>
      <c r="B53" s="64"/>
      <c r="C53" s="65"/>
      <c r="D53" s="66"/>
      <c r="E53" s="66"/>
      <c r="F53" s="66"/>
      <c r="G53" s="109">
        <f>SUM(I53:S53,U53:AE53,AG53:AQ53,AS53:BC53,BE53:BO53,BQ53:CA53,CC53:CM53,CO53:CY53)</f>
        <v>0</v>
      </c>
      <c r="H53" s="108">
        <f>SUM(T53,AF53,AR53,BD53,BP53,CB53,CN53,CZ53)</f>
        <v>0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36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36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1"/>
      <c r="AR53" s="36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1"/>
      <c r="BD53" s="36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1"/>
      <c r="BP53" s="36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1"/>
      <c r="CB53" s="36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1"/>
      <c r="CN53" s="36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3"/>
      <c r="CZ53" s="43"/>
    </row>
    <row r="54" spans="1:104" s="57" customFormat="1" ht="27" customHeight="1" hidden="1">
      <c r="A54" s="56"/>
      <c r="B54" s="64"/>
      <c r="C54" s="65"/>
      <c r="D54" s="66"/>
      <c r="E54" s="66"/>
      <c r="F54" s="66"/>
      <c r="G54" s="109">
        <f>SUM(I54:S54,U54:AE54,AG54:AQ54,AS54:BC54,BE54:BO54,BQ54:CA54,CC54:CM54,CO54:CY54)</f>
        <v>0</v>
      </c>
      <c r="H54" s="108">
        <f>SUM(T54,AF54,AR54,BD54,BP54,CB54,CN54,CZ54)</f>
        <v>0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36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36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1"/>
      <c r="AR54" s="36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/>
      <c r="BD54" s="36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1"/>
      <c r="BP54" s="36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1"/>
      <c r="CB54" s="36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1"/>
      <c r="CN54" s="36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3"/>
      <c r="CZ54" s="43"/>
    </row>
    <row r="55" spans="1:104" s="118" customFormat="1" ht="38.25" customHeight="1">
      <c r="A55" s="114"/>
      <c r="B55" s="175" t="s">
        <v>95</v>
      </c>
      <c r="C55" s="176"/>
      <c r="D55" s="176"/>
      <c r="E55" s="176"/>
      <c r="F55" s="177"/>
      <c r="G55" s="110">
        <f aca="true" t="shared" si="5" ref="G55:AL55">SUM(G51:G54)</f>
        <v>60</v>
      </c>
      <c r="H55" s="110">
        <f t="shared" si="5"/>
        <v>1</v>
      </c>
      <c r="I55" s="121">
        <f t="shared" si="5"/>
        <v>0</v>
      </c>
      <c r="J55" s="121">
        <f t="shared" si="5"/>
        <v>0</v>
      </c>
      <c r="K55" s="121">
        <f t="shared" si="5"/>
        <v>0</v>
      </c>
      <c r="L55" s="121">
        <f t="shared" si="5"/>
        <v>0</v>
      </c>
      <c r="M55" s="121">
        <f t="shared" si="5"/>
        <v>0</v>
      </c>
      <c r="N55" s="121">
        <f t="shared" si="5"/>
        <v>0</v>
      </c>
      <c r="O55" s="121">
        <f t="shared" si="5"/>
        <v>0</v>
      </c>
      <c r="P55" s="121">
        <f t="shared" si="5"/>
        <v>0</v>
      </c>
      <c r="Q55" s="121">
        <f t="shared" si="5"/>
        <v>0</v>
      </c>
      <c r="R55" s="121">
        <f t="shared" si="5"/>
        <v>0</v>
      </c>
      <c r="S55" s="121">
        <f t="shared" si="5"/>
        <v>0</v>
      </c>
      <c r="T55" s="122">
        <f t="shared" si="5"/>
        <v>0</v>
      </c>
      <c r="U55" s="121">
        <f t="shared" si="5"/>
        <v>0</v>
      </c>
      <c r="V55" s="121">
        <f t="shared" si="5"/>
        <v>0</v>
      </c>
      <c r="W55" s="121">
        <f t="shared" si="5"/>
        <v>0</v>
      </c>
      <c r="X55" s="121">
        <f t="shared" si="5"/>
        <v>0</v>
      </c>
      <c r="Y55" s="121">
        <f t="shared" si="5"/>
        <v>60</v>
      </c>
      <c r="Z55" s="121">
        <f t="shared" si="5"/>
        <v>0</v>
      </c>
      <c r="AA55" s="121">
        <f t="shared" si="5"/>
        <v>0</v>
      </c>
      <c r="AB55" s="121">
        <f t="shared" si="5"/>
        <v>0</v>
      </c>
      <c r="AC55" s="121">
        <f t="shared" si="5"/>
        <v>0</v>
      </c>
      <c r="AD55" s="121">
        <f t="shared" si="5"/>
        <v>0</v>
      </c>
      <c r="AE55" s="121">
        <f t="shared" si="5"/>
        <v>0</v>
      </c>
      <c r="AF55" s="122">
        <f t="shared" si="5"/>
        <v>1</v>
      </c>
      <c r="AG55" s="121">
        <f t="shared" si="5"/>
        <v>0</v>
      </c>
      <c r="AH55" s="121">
        <f t="shared" si="5"/>
        <v>0</v>
      </c>
      <c r="AI55" s="121">
        <f t="shared" si="5"/>
        <v>0</v>
      </c>
      <c r="AJ55" s="121">
        <f t="shared" si="5"/>
        <v>0</v>
      </c>
      <c r="AK55" s="121">
        <f t="shared" si="5"/>
        <v>0</v>
      </c>
      <c r="AL55" s="121">
        <f t="shared" si="5"/>
        <v>0</v>
      </c>
      <c r="AM55" s="121">
        <f aca="true" t="shared" si="6" ref="AM55:BR55">SUM(AM51:AM54)</f>
        <v>0</v>
      </c>
      <c r="AN55" s="121">
        <f t="shared" si="6"/>
        <v>0</v>
      </c>
      <c r="AO55" s="121">
        <f t="shared" si="6"/>
        <v>0</v>
      </c>
      <c r="AP55" s="121">
        <f t="shared" si="6"/>
        <v>0</v>
      </c>
      <c r="AQ55" s="121">
        <f t="shared" si="6"/>
        <v>0</v>
      </c>
      <c r="AR55" s="122">
        <f t="shared" si="6"/>
        <v>0</v>
      </c>
      <c r="AS55" s="121">
        <f t="shared" si="6"/>
        <v>0</v>
      </c>
      <c r="AT55" s="121">
        <f t="shared" si="6"/>
        <v>0</v>
      </c>
      <c r="AU55" s="121">
        <f t="shared" si="6"/>
        <v>0</v>
      </c>
      <c r="AV55" s="121">
        <f t="shared" si="6"/>
        <v>0</v>
      </c>
      <c r="AW55" s="121">
        <f t="shared" si="6"/>
        <v>0</v>
      </c>
      <c r="AX55" s="121">
        <f t="shared" si="6"/>
        <v>0</v>
      </c>
      <c r="AY55" s="121">
        <f t="shared" si="6"/>
        <v>0</v>
      </c>
      <c r="AZ55" s="121">
        <f t="shared" si="6"/>
        <v>0</v>
      </c>
      <c r="BA55" s="121">
        <f t="shared" si="6"/>
        <v>0</v>
      </c>
      <c r="BB55" s="121">
        <f t="shared" si="6"/>
        <v>0</v>
      </c>
      <c r="BC55" s="121">
        <f t="shared" si="6"/>
        <v>0</v>
      </c>
      <c r="BD55" s="122">
        <f t="shared" si="6"/>
        <v>0</v>
      </c>
      <c r="BE55" s="121">
        <f t="shared" si="6"/>
        <v>0</v>
      </c>
      <c r="BF55" s="121">
        <f t="shared" si="6"/>
        <v>0</v>
      </c>
      <c r="BG55" s="121">
        <f t="shared" si="6"/>
        <v>0</v>
      </c>
      <c r="BH55" s="121">
        <f t="shared" si="6"/>
        <v>0</v>
      </c>
      <c r="BI55" s="121">
        <f t="shared" si="6"/>
        <v>0</v>
      </c>
      <c r="BJ55" s="121">
        <f t="shared" si="6"/>
        <v>0</v>
      </c>
      <c r="BK55" s="121">
        <f t="shared" si="6"/>
        <v>0</v>
      </c>
      <c r="BL55" s="121">
        <f t="shared" si="6"/>
        <v>0</v>
      </c>
      <c r="BM55" s="121">
        <f t="shared" si="6"/>
        <v>0</v>
      </c>
      <c r="BN55" s="121">
        <f t="shared" si="6"/>
        <v>0</v>
      </c>
      <c r="BO55" s="121">
        <f t="shared" si="6"/>
        <v>0</v>
      </c>
      <c r="BP55" s="122">
        <f t="shared" si="6"/>
        <v>0</v>
      </c>
      <c r="BQ55" s="121">
        <f t="shared" si="6"/>
        <v>0</v>
      </c>
      <c r="BR55" s="121">
        <f t="shared" si="6"/>
        <v>0</v>
      </c>
      <c r="BS55" s="121">
        <f aca="true" t="shared" si="7" ref="BS55:CX55">SUM(BS51:BS54)</f>
        <v>0</v>
      </c>
      <c r="BT55" s="121">
        <f t="shared" si="7"/>
        <v>0</v>
      </c>
      <c r="BU55" s="121">
        <f t="shared" si="7"/>
        <v>0</v>
      </c>
      <c r="BV55" s="121">
        <f t="shared" si="7"/>
        <v>0</v>
      </c>
      <c r="BW55" s="121">
        <f t="shared" si="7"/>
        <v>0</v>
      </c>
      <c r="BX55" s="121">
        <f t="shared" si="7"/>
        <v>0</v>
      </c>
      <c r="BY55" s="121">
        <f t="shared" si="7"/>
        <v>0</v>
      </c>
      <c r="BZ55" s="121">
        <f t="shared" si="7"/>
        <v>0</v>
      </c>
      <c r="CA55" s="121">
        <f t="shared" si="7"/>
        <v>0</v>
      </c>
      <c r="CB55" s="122">
        <f t="shared" si="7"/>
        <v>0</v>
      </c>
      <c r="CC55" s="121">
        <f t="shared" si="7"/>
        <v>0</v>
      </c>
      <c r="CD55" s="121">
        <f t="shared" si="7"/>
        <v>0</v>
      </c>
      <c r="CE55" s="121">
        <f t="shared" si="7"/>
        <v>0</v>
      </c>
      <c r="CF55" s="121">
        <f t="shared" si="7"/>
        <v>0</v>
      </c>
      <c r="CG55" s="121">
        <f t="shared" si="7"/>
        <v>0</v>
      </c>
      <c r="CH55" s="121">
        <f t="shared" si="7"/>
        <v>0</v>
      </c>
      <c r="CI55" s="121">
        <f t="shared" si="7"/>
        <v>0</v>
      </c>
      <c r="CJ55" s="121">
        <f t="shared" si="7"/>
        <v>0</v>
      </c>
      <c r="CK55" s="121">
        <f t="shared" si="7"/>
        <v>0</v>
      </c>
      <c r="CL55" s="121">
        <f t="shared" si="7"/>
        <v>0</v>
      </c>
      <c r="CM55" s="121">
        <f t="shared" si="7"/>
        <v>0</v>
      </c>
      <c r="CN55" s="122">
        <f t="shared" si="7"/>
        <v>0</v>
      </c>
      <c r="CO55" s="121">
        <f t="shared" si="7"/>
        <v>0</v>
      </c>
      <c r="CP55" s="121">
        <f t="shared" si="7"/>
        <v>0</v>
      </c>
      <c r="CQ55" s="121">
        <f t="shared" si="7"/>
        <v>0</v>
      </c>
      <c r="CR55" s="121">
        <f t="shared" si="7"/>
        <v>0</v>
      </c>
      <c r="CS55" s="121">
        <f t="shared" si="7"/>
        <v>0</v>
      </c>
      <c r="CT55" s="121">
        <f t="shared" si="7"/>
        <v>0</v>
      </c>
      <c r="CU55" s="121">
        <f t="shared" si="7"/>
        <v>0</v>
      </c>
      <c r="CV55" s="121">
        <f t="shared" si="7"/>
        <v>0</v>
      </c>
      <c r="CW55" s="121">
        <f t="shared" si="7"/>
        <v>0</v>
      </c>
      <c r="CX55" s="121">
        <f t="shared" si="7"/>
        <v>0</v>
      </c>
      <c r="CY55" s="121">
        <f>SUM(CY51:CY54)</f>
        <v>0</v>
      </c>
      <c r="CZ55" s="122">
        <f>SUM(CZ51:CZ54)</f>
        <v>0</v>
      </c>
    </row>
    <row r="56" spans="1:104" s="118" customFormat="1" ht="36" customHeight="1">
      <c r="A56" s="114"/>
      <c r="B56" s="178" t="s">
        <v>122</v>
      </c>
      <c r="C56" s="179"/>
      <c r="D56" s="179"/>
      <c r="E56" s="179"/>
      <c r="F56" s="179"/>
      <c r="G56" s="179"/>
      <c r="H56" s="180"/>
      <c r="I56" s="181" t="s">
        <v>124</v>
      </c>
      <c r="J56" s="181"/>
      <c r="K56" s="181"/>
      <c r="L56" s="181"/>
      <c r="M56" s="181"/>
      <c r="N56" s="181"/>
      <c r="O56" s="181"/>
      <c r="P56" s="181"/>
      <c r="Q56" s="171">
        <f>SUM(I55:S55)</f>
        <v>0</v>
      </c>
      <c r="R56" s="171"/>
      <c r="S56" s="115" t="s">
        <v>125</v>
      </c>
      <c r="T56" s="112">
        <f>T55</f>
        <v>0</v>
      </c>
      <c r="U56" s="172" t="s">
        <v>126</v>
      </c>
      <c r="V56" s="172"/>
      <c r="W56" s="172"/>
      <c r="X56" s="172"/>
      <c r="Y56" s="172"/>
      <c r="Z56" s="172"/>
      <c r="AA56" s="172"/>
      <c r="AB56" s="172"/>
      <c r="AC56" s="171">
        <f>SUM(U55:AE55)</f>
        <v>60</v>
      </c>
      <c r="AD56" s="171"/>
      <c r="AE56" s="115" t="s">
        <v>125</v>
      </c>
      <c r="AF56" s="112">
        <f>AF55</f>
        <v>1</v>
      </c>
      <c r="AG56" s="172" t="s">
        <v>127</v>
      </c>
      <c r="AH56" s="172"/>
      <c r="AI56" s="172"/>
      <c r="AJ56" s="172"/>
      <c r="AK56" s="172"/>
      <c r="AL56" s="172"/>
      <c r="AM56" s="172"/>
      <c r="AN56" s="172"/>
      <c r="AO56" s="171">
        <f>SUM(AG55:AQ55)</f>
        <v>0</v>
      </c>
      <c r="AP56" s="171"/>
      <c r="AQ56" s="115" t="s">
        <v>125</v>
      </c>
      <c r="AR56" s="112">
        <f>AR55</f>
        <v>0</v>
      </c>
      <c r="AS56" s="172" t="s">
        <v>128</v>
      </c>
      <c r="AT56" s="172"/>
      <c r="AU56" s="172"/>
      <c r="AV56" s="172"/>
      <c r="AW56" s="172"/>
      <c r="AX56" s="172"/>
      <c r="AY56" s="172"/>
      <c r="AZ56" s="172"/>
      <c r="BA56" s="173">
        <f>SUM(AS55:BC55)</f>
        <v>0</v>
      </c>
      <c r="BB56" s="173"/>
      <c r="BC56" s="116" t="s">
        <v>125</v>
      </c>
      <c r="BD56" s="117">
        <f>BD55</f>
        <v>0</v>
      </c>
      <c r="BE56" s="172" t="s">
        <v>129</v>
      </c>
      <c r="BF56" s="172"/>
      <c r="BG56" s="172"/>
      <c r="BH56" s="172"/>
      <c r="BI56" s="172"/>
      <c r="BJ56" s="172"/>
      <c r="BK56" s="172"/>
      <c r="BL56" s="172"/>
      <c r="BM56" s="173">
        <f>SUM(BE55:BO55)</f>
        <v>0</v>
      </c>
      <c r="BN56" s="173"/>
      <c r="BO56" s="116" t="s">
        <v>125</v>
      </c>
      <c r="BP56" s="117">
        <f>BP55</f>
        <v>0</v>
      </c>
      <c r="BQ56" s="172" t="s">
        <v>130</v>
      </c>
      <c r="BR56" s="172"/>
      <c r="BS56" s="172"/>
      <c r="BT56" s="172"/>
      <c r="BU56" s="172"/>
      <c r="BV56" s="172"/>
      <c r="BW56" s="172"/>
      <c r="BX56" s="172"/>
      <c r="BY56" s="173">
        <f>SUM(BQ55:CA55)</f>
        <v>0</v>
      </c>
      <c r="BZ56" s="173"/>
      <c r="CA56" s="116" t="s">
        <v>125</v>
      </c>
      <c r="CB56" s="117">
        <f>CB55</f>
        <v>0</v>
      </c>
      <c r="CC56" s="172" t="s">
        <v>131</v>
      </c>
      <c r="CD56" s="172"/>
      <c r="CE56" s="172"/>
      <c r="CF56" s="172"/>
      <c r="CG56" s="172"/>
      <c r="CH56" s="172"/>
      <c r="CI56" s="172"/>
      <c r="CJ56" s="172"/>
      <c r="CK56" s="173">
        <f>SUM(CC55:CM55)</f>
        <v>0</v>
      </c>
      <c r="CL56" s="173"/>
      <c r="CM56" s="115" t="s">
        <v>125</v>
      </c>
      <c r="CN56" s="112">
        <f>CN55</f>
        <v>0</v>
      </c>
      <c r="CO56" s="162" t="s">
        <v>132</v>
      </c>
      <c r="CP56" s="162"/>
      <c r="CQ56" s="162"/>
      <c r="CR56" s="162"/>
      <c r="CS56" s="162"/>
      <c r="CT56" s="162"/>
      <c r="CU56" s="162"/>
      <c r="CV56" s="162"/>
      <c r="CW56" s="171">
        <f>SUM(CO55:CY55)</f>
        <v>0</v>
      </c>
      <c r="CX56" s="171"/>
      <c r="CY56" s="115" t="s">
        <v>125</v>
      </c>
      <c r="CZ56" s="112">
        <f>CZ55</f>
        <v>0</v>
      </c>
    </row>
    <row r="57" spans="1:104" s="135" customFormat="1" ht="36.75" customHeight="1">
      <c r="A57" s="129"/>
      <c r="B57" s="170" t="s">
        <v>136</v>
      </c>
      <c r="C57" s="170"/>
      <c r="D57" s="170"/>
      <c r="E57" s="170"/>
      <c r="F57" s="170"/>
      <c r="G57" s="119">
        <f>SUBTOTAL(9,G28,G41,G47,G55)</f>
        <v>3007</v>
      </c>
      <c r="H57" s="120">
        <f>SUBTOTAL(9,H28,H41,H47,H55)</f>
        <v>210</v>
      </c>
      <c r="I57" s="162" t="s">
        <v>137</v>
      </c>
      <c r="J57" s="162"/>
      <c r="K57" s="162"/>
      <c r="L57" s="162"/>
      <c r="M57" s="162"/>
      <c r="N57" s="162"/>
      <c r="O57" s="162"/>
      <c r="P57" s="162"/>
      <c r="Q57" s="163">
        <f>SUM(Q49,Q56)</f>
        <v>536</v>
      </c>
      <c r="R57" s="163"/>
      <c r="S57" s="136" t="s">
        <v>125</v>
      </c>
      <c r="T57" s="137">
        <v>30</v>
      </c>
      <c r="U57" s="162" t="s">
        <v>138</v>
      </c>
      <c r="V57" s="162"/>
      <c r="W57" s="162"/>
      <c r="X57" s="162"/>
      <c r="Y57" s="162"/>
      <c r="Z57" s="162"/>
      <c r="AA57" s="162"/>
      <c r="AB57" s="162"/>
      <c r="AC57" s="163">
        <f>SUM(AC49,AC56)</f>
        <v>585</v>
      </c>
      <c r="AD57" s="163"/>
      <c r="AE57" s="136" t="s">
        <v>125</v>
      </c>
      <c r="AF57" s="137">
        <f>SUM(AF49,AF56)</f>
        <v>30</v>
      </c>
      <c r="AG57" s="162" t="s">
        <v>139</v>
      </c>
      <c r="AH57" s="162"/>
      <c r="AI57" s="162"/>
      <c r="AJ57" s="162"/>
      <c r="AK57" s="162"/>
      <c r="AL57" s="162"/>
      <c r="AM57" s="162"/>
      <c r="AN57" s="162"/>
      <c r="AO57" s="163">
        <f>SUM(AO49,AO56)</f>
        <v>570</v>
      </c>
      <c r="AP57" s="163"/>
      <c r="AQ57" s="136" t="s">
        <v>125</v>
      </c>
      <c r="AR57" s="137">
        <f>SUM(AR49,AR56)</f>
        <v>30</v>
      </c>
      <c r="AS57" s="162" t="s">
        <v>140</v>
      </c>
      <c r="AT57" s="162"/>
      <c r="AU57" s="162"/>
      <c r="AV57" s="162"/>
      <c r="AW57" s="162"/>
      <c r="AX57" s="162"/>
      <c r="AY57" s="162"/>
      <c r="AZ57" s="162"/>
      <c r="BA57" s="163">
        <f>SUM(BA49,BA56)</f>
        <v>570</v>
      </c>
      <c r="BB57" s="163"/>
      <c r="BC57" s="136" t="s">
        <v>125</v>
      </c>
      <c r="BD57" s="137">
        <f>SUM(BD49,BD56)</f>
        <v>30</v>
      </c>
      <c r="BE57" s="162" t="s">
        <v>141</v>
      </c>
      <c r="BF57" s="162"/>
      <c r="BG57" s="162"/>
      <c r="BH57" s="162"/>
      <c r="BI57" s="162"/>
      <c r="BJ57" s="162"/>
      <c r="BK57" s="162"/>
      <c r="BL57" s="162"/>
      <c r="BM57" s="163">
        <f>SUM(BM49,BM56)</f>
        <v>345</v>
      </c>
      <c r="BN57" s="163"/>
      <c r="BO57" s="136" t="s">
        <v>125</v>
      </c>
      <c r="BP57" s="137">
        <f>SUM(BP49,BP56)</f>
        <v>30</v>
      </c>
      <c r="BQ57" s="162" t="s">
        <v>142</v>
      </c>
      <c r="BR57" s="162"/>
      <c r="BS57" s="162"/>
      <c r="BT57" s="162"/>
      <c r="BU57" s="162"/>
      <c r="BV57" s="162"/>
      <c r="BW57" s="162"/>
      <c r="BX57" s="162"/>
      <c r="BY57" s="163">
        <f>SUM(BY49,BY56)</f>
        <v>285</v>
      </c>
      <c r="BZ57" s="163"/>
      <c r="CA57" s="136" t="s">
        <v>125</v>
      </c>
      <c r="CB57" s="137">
        <v>30</v>
      </c>
      <c r="CC57" s="162" t="s">
        <v>143</v>
      </c>
      <c r="CD57" s="162"/>
      <c r="CE57" s="162"/>
      <c r="CF57" s="162"/>
      <c r="CG57" s="162"/>
      <c r="CH57" s="162"/>
      <c r="CI57" s="162"/>
      <c r="CJ57" s="162"/>
      <c r="CK57" s="163">
        <f>SUM(CK49,CK56)</f>
        <v>120</v>
      </c>
      <c r="CL57" s="163"/>
      <c r="CM57" s="136" t="s">
        <v>125</v>
      </c>
      <c r="CN57" s="137">
        <f>SUM(CN49,CN56)</f>
        <v>30</v>
      </c>
      <c r="CO57" s="162" t="s">
        <v>144</v>
      </c>
      <c r="CP57" s="162"/>
      <c r="CQ57" s="162"/>
      <c r="CR57" s="162"/>
      <c r="CS57" s="162"/>
      <c r="CT57" s="162"/>
      <c r="CU57" s="162"/>
      <c r="CV57" s="162"/>
      <c r="CW57" s="163">
        <f>SUM(CW49,CW56)</f>
        <v>0</v>
      </c>
      <c r="CX57" s="163"/>
      <c r="CY57" s="136" t="s">
        <v>125</v>
      </c>
      <c r="CZ57" s="137">
        <f>SUM(CZ49,CZ56)</f>
        <v>0</v>
      </c>
    </row>
    <row r="58" spans="1:104" ht="16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</row>
    <row r="59" spans="1:104" ht="16.5">
      <c r="A59" s="164" t="s">
        <v>145</v>
      </c>
      <c r="B59" s="164"/>
      <c r="C59" s="165" t="s">
        <v>146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</row>
    <row r="60" spans="1:104" ht="16.5">
      <c r="A60" s="12"/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</row>
    <row r="61" spans="1:104" ht="16.5">
      <c r="A61" s="166" t="s">
        <v>147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</row>
    <row r="62" spans="1:104" ht="29.25" customHeight="1">
      <c r="A62" s="167" t="s">
        <v>148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9"/>
    </row>
    <row r="63" spans="1:104" ht="16.5">
      <c r="A63" s="158" t="s">
        <v>149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</row>
    <row r="64" spans="1:104" ht="16.5" hidden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</row>
    <row r="65" spans="1:104" ht="12.75" hidden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</row>
    <row r="66" spans="1:104" ht="12.75" hidden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</row>
    <row r="67" spans="1:104" ht="18">
      <c r="A67" s="16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</row>
    <row r="109" ht="12.75">
      <c r="C109">
        <f>UPPER(B109)</f>
      </c>
    </row>
  </sheetData>
  <sheetProtection selectLockedCells="1" selectUnlockedCells="1"/>
  <mergeCells count="107">
    <mergeCell ref="H10:H12"/>
    <mergeCell ref="I10:AF10"/>
    <mergeCell ref="A1:C1"/>
    <mergeCell ref="B2:H2"/>
    <mergeCell ref="B3:H3"/>
    <mergeCell ref="B5:C5"/>
    <mergeCell ref="D5:F5"/>
    <mergeCell ref="B10:B12"/>
    <mergeCell ref="C10:C12"/>
    <mergeCell ref="D10:F10"/>
    <mergeCell ref="G10:G12"/>
    <mergeCell ref="E6:CB6"/>
    <mergeCell ref="E7:CB7"/>
    <mergeCell ref="E8:L8"/>
    <mergeCell ref="E9:CB9"/>
    <mergeCell ref="AG10:BD10"/>
    <mergeCell ref="BE10:CB10"/>
    <mergeCell ref="AG11:AQ11"/>
    <mergeCell ref="AR11:AR12"/>
    <mergeCell ref="AS11:BC11"/>
    <mergeCell ref="CC10:CZ10"/>
    <mergeCell ref="D11:D12"/>
    <mergeCell ref="E11:E12"/>
    <mergeCell ref="F11:F12"/>
    <mergeCell ref="I11:S11"/>
    <mergeCell ref="T11:T12"/>
    <mergeCell ref="U11:AE11"/>
    <mergeCell ref="AF11:AF12"/>
    <mergeCell ref="CO11:CY11"/>
    <mergeCell ref="CZ11:CZ12"/>
    <mergeCell ref="BD11:BD12"/>
    <mergeCell ref="BE11:BO11"/>
    <mergeCell ref="BP11:BP12"/>
    <mergeCell ref="BQ11:CA11"/>
    <mergeCell ref="CB11:CB12"/>
    <mergeCell ref="CC11:CM11"/>
    <mergeCell ref="CN11:CN12"/>
    <mergeCell ref="U49:AB49"/>
    <mergeCell ref="AC49:AD49"/>
    <mergeCell ref="B13:H13"/>
    <mergeCell ref="B28:F28"/>
    <mergeCell ref="B29:H29"/>
    <mergeCell ref="B41:F41"/>
    <mergeCell ref="B42:H42"/>
    <mergeCell ref="B47:F47"/>
    <mergeCell ref="B48:H48"/>
    <mergeCell ref="B49:F49"/>
    <mergeCell ref="I49:P49"/>
    <mergeCell ref="Q49:R49"/>
    <mergeCell ref="CC49:CJ49"/>
    <mergeCell ref="CK49:CL49"/>
    <mergeCell ref="BE49:BL49"/>
    <mergeCell ref="BM49:BN49"/>
    <mergeCell ref="CO49:CV49"/>
    <mergeCell ref="CW49:CX49"/>
    <mergeCell ref="Q56:R56"/>
    <mergeCell ref="U56:AB56"/>
    <mergeCell ref="BQ49:BX49"/>
    <mergeCell ref="BY49:BZ49"/>
    <mergeCell ref="AG49:AN49"/>
    <mergeCell ref="AO49:AP49"/>
    <mergeCell ref="AS49:AZ49"/>
    <mergeCell ref="BA49:BB49"/>
    <mergeCell ref="B50:H50"/>
    <mergeCell ref="B55:F55"/>
    <mergeCell ref="B56:H56"/>
    <mergeCell ref="I56:P56"/>
    <mergeCell ref="AC56:AD56"/>
    <mergeCell ref="AG56:AN56"/>
    <mergeCell ref="AS56:AZ56"/>
    <mergeCell ref="BA57:BB57"/>
    <mergeCell ref="BM56:BN56"/>
    <mergeCell ref="BQ56:BX56"/>
    <mergeCell ref="BY56:BZ56"/>
    <mergeCell ref="BA56:BB56"/>
    <mergeCell ref="BE56:BL56"/>
    <mergeCell ref="BY57:BZ57"/>
    <mergeCell ref="U57:AB57"/>
    <mergeCell ref="CW56:CX56"/>
    <mergeCell ref="CC56:CJ56"/>
    <mergeCell ref="CK56:CL56"/>
    <mergeCell ref="CO56:CV56"/>
    <mergeCell ref="AC57:AD57"/>
    <mergeCell ref="AG57:AN57"/>
    <mergeCell ref="AO57:AP57"/>
    <mergeCell ref="AS57:AZ57"/>
    <mergeCell ref="AO56:AP56"/>
    <mergeCell ref="A61:CZ61"/>
    <mergeCell ref="A62:CZ62"/>
    <mergeCell ref="BE57:BL57"/>
    <mergeCell ref="BM57:BN57"/>
    <mergeCell ref="BQ57:BX57"/>
    <mergeCell ref="CC57:CJ57"/>
    <mergeCell ref="CK57:CL57"/>
    <mergeCell ref="B57:F57"/>
    <mergeCell ref="I57:P57"/>
    <mergeCell ref="Q57:R57"/>
    <mergeCell ref="G5:Y5"/>
    <mergeCell ref="A63:CZ63"/>
    <mergeCell ref="A64:CZ64"/>
    <mergeCell ref="A65:CZ65"/>
    <mergeCell ref="A66:CZ66"/>
    <mergeCell ref="A67:CZ67"/>
    <mergeCell ref="CO57:CV57"/>
    <mergeCell ref="CW57:CX57"/>
    <mergeCell ref="A59:B59"/>
    <mergeCell ref="C59:CN59"/>
  </mergeCells>
  <conditionalFormatting sqref="B2:H3 E6:F8 G5:H8 I6:L8 M6:CB7">
    <cfRule type="cellIs" priority="1" dxfId="0" operator="equal" stopIfTrue="1">
      <formula>0</formula>
    </cfRule>
  </conditionalFormatting>
  <dataValidations count="3">
    <dataValidation type="list" allowBlank="1" showErrorMessage="1" sqref="C118">
      <formula1>"[slownik]!$A$1:$A$14"</formula1>
      <formula2>0</formula2>
    </dataValidation>
    <dataValidation errorStyle="warning" type="whole" operator="greaterThan" allowBlank="1" showErrorMessage="1" errorTitle="Błąd danych" error="Suma wprowadzonej liczba punktów ECTS przekracza ustalony limit. Proszę zweryfikować liczby punktów dla poszczególnych przedmiotów. " sqref="H49 H57">
      <formula1>180</formula1>
    </dataValidation>
    <dataValidation errorStyle="warning" type="whole" operator="greaterThan" allowBlank="1" showErrorMessage="1" errorTitle="Błąd danych" error="Suma wprowadzonej liczba punktów ECTS przekracza ustalony limit. Proszę zweryfikować liczby punktów dla poszczególnych przedmiotów. " sqref="T48 AF48 AR48 BD48 BP48 CB48 CN48 CZ48">
      <formula1>33</formula1>
    </dataValidation>
  </dataValidations>
  <printOptions/>
  <pageMargins left="0" right="0" top="0" bottom="0" header="0.5118110236220472" footer="0.31496062992125984"/>
  <pageSetup horizontalDpi="600" verticalDpi="600" orientation="landscape" paperSize="9" scale="3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="45" zoomScaleNormal="45" zoomScalePageLayoutView="0" workbookViewId="0" topLeftCell="A1">
      <selection activeCell="C31" sqref="C31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0" style="0" hidden="1" customWidth="1"/>
  </cols>
  <sheetData>
    <row r="1" ht="12.75">
      <c r="T1" t="s">
        <v>38</v>
      </c>
    </row>
    <row r="2" ht="12.75">
      <c r="T2" t="s">
        <v>39</v>
      </c>
    </row>
    <row r="3" spans="2:20" ht="15">
      <c r="B3" s="69" t="s">
        <v>150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T3" t="s">
        <v>37</v>
      </c>
    </row>
    <row r="4" spans="2:18" ht="12.75" customHeight="1">
      <c r="B4" s="213" t="s">
        <v>28</v>
      </c>
      <c r="C4" s="213" t="s">
        <v>29</v>
      </c>
      <c r="D4" s="213" t="s">
        <v>151</v>
      </c>
      <c r="E4" s="214" t="s">
        <v>152</v>
      </c>
      <c r="F4" s="215" t="s">
        <v>153</v>
      </c>
      <c r="G4" s="213" t="s">
        <v>32</v>
      </c>
      <c r="H4" s="212" t="s">
        <v>154</v>
      </c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2:18" ht="12.75">
      <c r="B5" s="213"/>
      <c r="C5" s="213"/>
      <c r="D5" s="213"/>
      <c r="E5" s="214"/>
      <c r="F5" s="215"/>
      <c r="G5" s="213"/>
      <c r="H5" s="70" t="s">
        <v>48</v>
      </c>
      <c r="I5" s="70" t="s">
        <v>49</v>
      </c>
      <c r="J5" s="70" t="s">
        <v>50</v>
      </c>
      <c r="K5" s="70" t="s">
        <v>51</v>
      </c>
      <c r="L5" s="70" t="s">
        <v>52</v>
      </c>
      <c r="M5" s="70" t="s">
        <v>53</v>
      </c>
      <c r="N5" s="70" t="s">
        <v>54</v>
      </c>
      <c r="O5" s="70" t="s">
        <v>55</v>
      </c>
      <c r="P5" s="70" t="s">
        <v>56</v>
      </c>
      <c r="Q5" s="70" t="s">
        <v>57</v>
      </c>
      <c r="R5" s="70" t="s">
        <v>58</v>
      </c>
    </row>
    <row r="6" spans="2:18" ht="15">
      <c r="B6" s="71">
        <v>1</v>
      </c>
      <c r="C6" s="72"/>
      <c r="D6" s="73"/>
      <c r="E6" s="74"/>
      <c r="F6" s="7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2:18" ht="15">
      <c r="B7" s="71">
        <v>2</v>
      </c>
      <c r="C7" s="72"/>
      <c r="D7" s="73"/>
      <c r="E7" s="74"/>
      <c r="F7" s="75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2:18" ht="15">
      <c r="B8" s="71">
        <v>3</v>
      </c>
      <c r="C8" s="72"/>
      <c r="D8" s="73"/>
      <c r="E8" s="74"/>
      <c r="F8" s="75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2:18" ht="15">
      <c r="B9" s="71">
        <v>4</v>
      </c>
      <c r="C9" s="76"/>
      <c r="D9" s="77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2:18" ht="15">
      <c r="B10" s="71">
        <v>5</v>
      </c>
      <c r="C10" s="72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2:18" ht="15">
      <c r="B11" s="71">
        <v>6</v>
      </c>
      <c r="C11" s="72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2:18" ht="15">
      <c r="B12" s="71">
        <v>7</v>
      </c>
      <c r="C12" s="72"/>
      <c r="D12" s="73"/>
      <c r="E12" s="74"/>
      <c r="F12" s="75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2:18" ht="15">
      <c r="B13" s="78">
        <v>8</v>
      </c>
      <c r="C13" s="78"/>
      <c r="D13" s="79"/>
      <c r="E13" s="74"/>
      <c r="F13" s="75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2:18" ht="15">
      <c r="B14" s="78">
        <v>9</v>
      </c>
      <c r="C14" s="78"/>
      <c r="D14" s="79"/>
      <c r="E14" s="74"/>
      <c r="F14" s="75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2:18" ht="15">
      <c r="B15" s="78">
        <v>10</v>
      </c>
      <c r="C15" s="78"/>
      <c r="D15" s="79"/>
      <c r="E15" s="74"/>
      <c r="F15" s="75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2:18" ht="15">
      <c r="B16" s="78">
        <v>11</v>
      </c>
      <c r="C16" s="78"/>
      <c r="D16" s="79"/>
      <c r="E16" s="74"/>
      <c r="F16" s="75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2:18" ht="15">
      <c r="B17" s="78">
        <v>12</v>
      </c>
      <c r="C17" s="78"/>
      <c r="D17" s="79"/>
      <c r="E17" s="74"/>
      <c r="F17" s="75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2:18" ht="15">
      <c r="B18" s="78">
        <v>13</v>
      </c>
      <c r="C18" s="78"/>
      <c r="D18" s="79"/>
      <c r="E18" s="74"/>
      <c r="F18" s="75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 ht="15">
      <c r="B19" s="78">
        <v>14</v>
      </c>
      <c r="C19" s="78"/>
      <c r="D19" s="79"/>
      <c r="E19" s="74"/>
      <c r="F19" s="7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2:18" ht="15">
      <c r="B20" s="78">
        <v>15</v>
      </c>
      <c r="C20" s="78"/>
      <c r="D20" s="79"/>
      <c r="E20" s="74"/>
      <c r="F20" s="75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2:18" ht="15">
      <c r="B21" s="78">
        <v>16</v>
      </c>
      <c r="C21" s="78"/>
      <c r="D21" s="79"/>
      <c r="E21" s="74"/>
      <c r="F21" s="75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2:18" ht="15">
      <c r="B22" s="78">
        <v>17</v>
      </c>
      <c r="C22" s="78"/>
      <c r="D22" s="79"/>
      <c r="E22" s="74"/>
      <c r="F22" s="75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2:18" ht="15">
      <c r="B23" s="78">
        <v>18</v>
      </c>
      <c r="C23" s="78"/>
      <c r="D23" s="79"/>
      <c r="E23" s="74"/>
      <c r="F23" s="75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8" ht="15">
      <c r="B24" s="78">
        <v>19</v>
      </c>
      <c r="C24" s="78"/>
      <c r="D24" s="79"/>
      <c r="E24" s="74"/>
      <c r="F24" s="75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2:18" ht="15">
      <c r="B25" s="78">
        <v>20</v>
      </c>
      <c r="C25" s="78"/>
      <c r="D25" s="79"/>
      <c r="E25" s="74"/>
      <c r="F25" s="75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2:18" ht="15">
      <c r="B26" s="71"/>
      <c r="C26" s="72" t="s">
        <v>155</v>
      </c>
      <c r="D26" s="72"/>
      <c r="E26" s="80"/>
      <c r="F26" s="72">
        <f>SUM(F6:F25)</f>
        <v>0</v>
      </c>
      <c r="G26" s="72">
        <f>IF(SUM(G6:G25)&lt;=33,SUM(G6:G25),"Błąd ECTS")</f>
        <v>0</v>
      </c>
      <c r="H26" s="72">
        <f aca="true" t="shared" si="0" ref="H26:R26">SUM(H6:H25)</f>
        <v>0</v>
      </c>
      <c r="I26" s="72">
        <f t="shared" si="0"/>
        <v>0</v>
      </c>
      <c r="J26" s="72">
        <f t="shared" si="0"/>
        <v>0</v>
      </c>
      <c r="K26" s="72">
        <f t="shared" si="0"/>
        <v>0</v>
      </c>
      <c r="L26" s="72">
        <f t="shared" si="0"/>
        <v>0</v>
      </c>
      <c r="M26" s="72">
        <f t="shared" si="0"/>
        <v>0</v>
      </c>
      <c r="N26" s="72">
        <f t="shared" si="0"/>
        <v>0</v>
      </c>
      <c r="O26" s="72">
        <f t="shared" si="0"/>
        <v>0</v>
      </c>
      <c r="P26" s="72">
        <f t="shared" si="0"/>
        <v>0</v>
      </c>
      <c r="Q26" s="72">
        <f t="shared" si="0"/>
        <v>0</v>
      </c>
      <c r="R26" s="72">
        <f t="shared" si="0"/>
        <v>0</v>
      </c>
    </row>
    <row r="31" ht="12.75">
      <c r="C31" s="2"/>
    </row>
    <row r="32" ht="12.75">
      <c r="C32" s="2"/>
    </row>
  </sheetData>
  <sheetProtection selectLockedCells="1" selectUnlockedCells="1"/>
  <mergeCells count="7">
    <mergeCell ref="H4:R4"/>
    <mergeCell ref="B4:B5"/>
    <mergeCell ref="C4:C5"/>
    <mergeCell ref="D4:D5"/>
    <mergeCell ref="E4:E5"/>
    <mergeCell ref="F4:F5"/>
    <mergeCell ref="G4:G5"/>
  </mergeCells>
  <dataValidations count="1">
    <dataValidation type="list" allowBlank="1" showErrorMessage="1" sqref="E6:E25">
      <formula1>$T$1:$T$3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="45" zoomScaleNormal="45"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0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69" t="s">
        <v>156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t="s">
        <v>37</v>
      </c>
    </row>
    <row r="4" spans="1:17" ht="12.75" customHeight="1">
      <c r="A4" s="213" t="s">
        <v>28</v>
      </c>
      <c r="B4" s="213" t="s">
        <v>29</v>
      </c>
      <c r="C4" s="213" t="s">
        <v>151</v>
      </c>
      <c r="D4" s="214" t="s">
        <v>152</v>
      </c>
      <c r="E4" s="215" t="s">
        <v>153</v>
      </c>
      <c r="F4" s="213" t="s">
        <v>32</v>
      </c>
      <c r="G4" s="212" t="s">
        <v>154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>
      <c r="A5" s="213"/>
      <c r="B5" s="213"/>
      <c r="C5" s="213"/>
      <c r="D5" s="214"/>
      <c r="E5" s="215"/>
      <c r="F5" s="213"/>
      <c r="G5" s="70" t="s">
        <v>48</v>
      </c>
      <c r="H5" s="70" t="s">
        <v>49</v>
      </c>
      <c r="I5" s="70" t="s">
        <v>50</v>
      </c>
      <c r="J5" s="70" t="s">
        <v>51</v>
      </c>
      <c r="K5" s="70" t="s">
        <v>52</v>
      </c>
      <c r="L5" s="70" t="s">
        <v>53</v>
      </c>
      <c r="M5" s="70" t="s">
        <v>54</v>
      </c>
      <c r="N5" s="70" t="s">
        <v>55</v>
      </c>
      <c r="O5" s="70" t="s">
        <v>56</v>
      </c>
      <c r="P5" s="70" t="s">
        <v>57</v>
      </c>
      <c r="Q5" s="70" t="s">
        <v>58</v>
      </c>
    </row>
    <row r="6" spans="1:17" ht="15">
      <c r="A6" s="71">
        <v>1</v>
      </c>
      <c r="B6" s="72"/>
      <c r="C6" s="73"/>
      <c r="D6" s="74"/>
      <c r="E6" s="75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">
      <c r="A7" s="71">
        <v>2</v>
      </c>
      <c r="B7" s="72"/>
      <c r="C7" s="73"/>
      <c r="D7" s="74"/>
      <c r="E7" s="75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">
      <c r="A8" s="71">
        <v>3</v>
      </c>
      <c r="B8" s="72"/>
      <c r="C8" s="73"/>
      <c r="D8" s="74"/>
      <c r="E8" s="75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>
      <c r="A9" s="71">
        <v>4</v>
      </c>
      <c r="B9" s="76"/>
      <c r="C9" s="77"/>
      <c r="D9" s="74"/>
      <c r="E9" s="75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5">
      <c r="A10" s="71">
        <v>5</v>
      </c>
      <c r="B10" s="72"/>
      <c r="C10" s="73"/>
      <c r="D10" s="74"/>
      <c r="E10" s="75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5">
      <c r="A11" s="71">
        <v>6</v>
      </c>
      <c r="B11" s="72"/>
      <c r="C11" s="73"/>
      <c r="D11" s="74"/>
      <c r="E11" s="75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5">
      <c r="A12" s="71">
        <v>7</v>
      </c>
      <c r="B12" s="72"/>
      <c r="C12" s="73"/>
      <c r="D12" s="74"/>
      <c r="E12" s="75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5">
      <c r="A13" s="78">
        <v>8</v>
      </c>
      <c r="B13" s="78"/>
      <c r="C13" s="79"/>
      <c r="D13" s="74"/>
      <c r="E13" s="7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5">
      <c r="A14" s="78">
        <v>9</v>
      </c>
      <c r="B14" s="78"/>
      <c r="C14" s="79"/>
      <c r="D14" s="74"/>
      <c r="E14" s="7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78">
        <v>10</v>
      </c>
      <c r="B15" s="78"/>
      <c r="C15" s="79"/>
      <c r="D15" s="74"/>
      <c r="E15" s="7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5">
      <c r="A16" s="78">
        <v>11</v>
      </c>
      <c r="B16" s="78"/>
      <c r="C16" s="79"/>
      <c r="D16" s="74"/>
      <c r="E16" s="7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5">
      <c r="A17" s="78">
        <v>12</v>
      </c>
      <c r="B17" s="78"/>
      <c r="C17" s="79"/>
      <c r="D17" s="74"/>
      <c r="E17" s="7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5">
      <c r="A18" s="78">
        <v>13</v>
      </c>
      <c r="B18" s="78"/>
      <c r="C18" s="79"/>
      <c r="D18" s="74"/>
      <c r="E18" s="7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78">
        <v>14</v>
      </c>
      <c r="B19" s="78"/>
      <c r="C19" s="79"/>
      <c r="D19" s="74"/>
      <c r="E19" s="7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5">
      <c r="A20" s="78">
        <v>15</v>
      </c>
      <c r="B20" s="78"/>
      <c r="C20" s="79"/>
      <c r="D20" s="74"/>
      <c r="E20" s="7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5">
      <c r="A21" s="78">
        <v>16</v>
      </c>
      <c r="B21" s="78"/>
      <c r="C21" s="79"/>
      <c r="D21" s="74"/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5">
      <c r="A22" s="78">
        <v>17</v>
      </c>
      <c r="B22" s="78"/>
      <c r="C22" s="79"/>
      <c r="D22" s="74"/>
      <c r="E22" s="7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">
      <c r="A23" s="78">
        <v>18</v>
      </c>
      <c r="B23" s="78"/>
      <c r="C23" s="79"/>
      <c r="D23" s="74"/>
      <c r="E23" s="7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>
      <c r="A24" s="78">
        <v>19</v>
      </c>
      <c r="B24" s="78"/>
      <c r="C24" s="79"/>
      <c r="D24" s="74"/>
      <c r="E24" s="75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5">
      <c r="A25" s="78">
        <v>20</v>
      </c>
      <c r="B25" s="78"/>
      <c r="C25" s="79"/>
      <c r="D25" s="74"/>
      <c r="E25" s="75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5">
      <c r="A26" s="71"/>
      <c r="B26" s="72" t="s">
        <v>157</v>
      </c>
      <c r="C26" s="72"/>
      <c r="D26" s="80"/>
      <c r="E26" s="72">
        <f>SUM(E6:E25)</f>
        <v>0</v>
      </c>
      <c r="F26" s="72">
        <f>IF(SUM(F6:F25)&lt;=33,SUM(F6:F25),"Błąd ECTS")</f>
        <v>0</v>
      </c>
      <c r="G26" s="72">
        <f aca="true" t="shared" si="0" ref="G26:Q26">SUM(G6:G25)</f>
        <v>0</v>
      </c>
      <c r="H26" s="72">
        <f t="shared" si="0"/>
        <v>0</v>
      </c>
      <c r="I26" s="72">
        <f t="shared" si="0"/>
        <v>0</v>
      </c>
      <c r="J26" s="72">
        <f t="shared" si="0"/>
        <v>0</v>
      </c>
      <c r="K26" s="72">
        <f t="shared" si="0"/>
        <v>0</v>
      </c>
      <c r="L26" s="72">
        <f t="shared" si="0"/>
        <v>0</v>
      </c>
      <c r="M26" s="72">
        <f t="shared" si="0"/>
        <v>0</v>
      </c>
      <c r="N26" s="72">
        <f t="shared" si="0"/>
        <v>0</v>
      </c>
      <c r="O26" s="72">
        <f t="shared" si="0"/>
        <v>0</v>
      </c>
      <c r="P26" s="72">
        <f t="shared" si="0"/>
        <v>0</v>
      </c>
      <c r="Q26" s="72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="45" zoomScaleNormal="45"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0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69" t="s">
        <v>158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t="s">
        <v>37</v>
      </c>
    </row>
    <row r="4" spans="1:17" ht="12.75" customHeight="1">
      <c r="A4" s="213" t="s">
        <v>28</v>
      </c>
      <c r="B4" s="213" t="s">
        <v>29</v>
      </c>
      <c r="C4" s="213" t="s">
        <v>151</v>
      </c>
      <c r="D4" s="214" t="s">
        <v>152</v>
      </c>
      <c r="E4" s="215" t="s">
        <v>153</v>
      </c>
      <c r="F4" s="213" t="s">
        <v>32</v>
      </c>
      <c r="G4" s="212" t="s">
        <v>154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>
      <c r="A5" s="213"/>
      <c r="B5" s="213"/>
      <c r="C5" s="213"/>
      <c r="D5" s="214"/>
      <c r="E5" s="215"/>
      <c r="F5" s="213"/>
      <c r="G5" s="70" t="s">
        <v>48</v>
      </c>
      <c r="H5" s="70" t="s">
        <v>49</v>
      </c>
      <c r="I5" s="70" t="s">
        <v>50</v>
      </c>
      <c r="J5" s="70" t="s">
        <v>51</v>
      </c>
      <c r="K5" s="70" t="s">
        <v>52</v>
      </c>
      <c r="L5" s="70" t="s">
        <v>53</v>
      </c>
      <c r="M5" s="70" t="s">
        <v>54</v>
      </c>
      <c r="N5" s="70" t="s">
        <v>55</v>
      </c>
      <c r="O5" s="70" t="s">
        <v>56</v>
      </c>
      <c r="P5" s="70" t="s">
        <v>57</v>
      </c>
      <c r="Q5" s="70" t="s">
        <v>58</v>
      </c>
    </row>
    <row r="6" spans="1:17" ht="15">
      <c r="A6" s="71">
        <v>1</v>
      </c>
      <c r="B6" s="72"/>
      <c r="C6" s="73"/>
      <c r="D6" s="74"/>
      <c r="E6" s="75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">
      <c r="A7" s="71">
        <v>2</v>
      </c>
      <c r="B7" s="72"/>
      <c r="C7" s="73"/>
      <c r="D7" s="74"/>
      <c r="E7" s="75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">
      <c r="A8" s="71">
        <v>3</v>
      </c>
      <c r="B8" s="72"/>
      <c r="C8" s="73"/>
      <c r="D8" s="74"/>
      <c r="E8" s="75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>
      <c r="A9" s="71">
        <v>4</v>
      </c>
      <c r="B9" s="76"/>
      <c r="C9" s="77"/>
      <c r="D9" s="74"/>
      <c r="E9" s="75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5">
      <c r="A10" s="71">
        <v>5</v>
      </c>
      <c r="B10" s="72"/>
      <c r="C10" s="73"/>
      <c r="D10" s="74"/>
      <c r="E10" s="75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5">
      <c r="A11" s="71">
        <v>6</v>
      </c>
      <c r="B11" s="72"/>
      <c r="C11" s="73"/>
      <c r="D11" s="74"/>
      <c r="E11" s="75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5">
      <c r="A12" s="71">
        <v>7</v>
      </c>
      <c r="B12" s="72"/>
      <c r="C12" s="73"/>
      <c r="D12" s="74"/>
      <c r="E12" s="75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5">
      <c r="A13" s="78">
        <v>8</v>
      </c>
      <c r="B13" s="78"/>
      <c r="C13" s="79"/>
      <c r="D13" s="74"/>
      <c r="E13" s="7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5">
      <c r="A14" s="78">
        <v>9</v>
      </c>
      <c r="B14" s="78"/>
      <c r="C14" s="79"/>
      <c r="D14" s="74"/>
      <c r="E14" s="7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78">
        <v>10</v>
      </c>
      <c r="B15" s="78"/>
      <c r="C15" s="79"/>
      <c r="D15" s="74"/>
      <c r="E15" s="7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5">
      <c r="A16" s="78">
        <v>11</v>
      </c>
      <c r="B16" s="78"/>
      <c r="C16" s="79"/>
      <c r="D16" s="74"/>
      <c r="E16" s="7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5">
      <c r="A17" s="78">
        <v>12</v>
      </c>
      <c r="B17" s="78"/>
      <c r="C17" s="79"/>
      <c r="D17" s="74"/>
      <c r="E17" s="7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5">
      <c r="A18" s="78">
        <v>13</v>
      </c>
      <c r="B18" s="78"/>
      <c r="C18" s="79"/>
      <c r="D18" s="74"/>
      <c r="E18" s="7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78">
        <v>14</v>
      </c>
      <c r="B19" s="78"/>
      <c r="C19" s="79"/>
      <c r="D19" s="74"/>
      <c r="E19" s="7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5">
      <c r="A20" s="78">
        <v>15</v>
      </c>
      <c r="B20" s="78"/>
      <c r="C20" s="79"/>
      <c r="D20" s="74"/>
      <c r="E20" s="7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5">
      <c r="A21" s="78">
        <v>16</v>
      </c>
      <c r="B21" s="78"/>
      <c r="C21" s="79"/>
      <c r="D21" s="74"/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5">
      <c r="A22" s="78">
        <v>17</v>
      </c>
      <c r="B22" s="78"/>
      <c r="C22" s="79"/>
      <c r="D22" s="74"/>
      <c r="E22" s="7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">
      <c r="A23" s="78">
        <v>18</v>
      </c>
      <c r="B23" s="78"/>
      <c r="C23" s="79"/>
      <c r="D23" s="74"/>
      <c r="E23" s="7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>
      <c r="A24" s="78">
        <v>19</v>
      </c>
      <c r="B24" s="78"/>
      <c r="C24" s="79"/>
      <c r="D24" s="74"/>
      <c r="E24" s="75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5">
      <c r="A25" s="78">
        <v>20</v>
      </c>
      <c r="B25" s="78"/>
      <c r="C25" s="79"/>
      <c r="D25" s="74"/>
      <c r="E25" s="75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5">
      <c r="A26" s="71"/>
      <c r="B26" s="72" t="s">
        <v>159</v>
      </c>
      <c r="C26" s="72"/>
      <c r="D26" s="80"/>
      <c r="E26" s="72">
        <f>SUM(E6:E25)</f>
        <v>0</v>
      </c>
      <c r="F26" s="72">
        <f>IF(SUM(F6:F25)&lt;=33,SUM(F6:F25),"Błąd ECTS")</f>
        <v>0</v>
      </c>
      <c r="G26" s="72">
        <f aca="true" t="shared" si="0" ref="G26:Q26">SUM(G6:G25)</f>
        <v>0</v>
      </c>
      <c r="H26" s="72">
        <f t="shared" si="0"/>
        <v>0</v>
      </c>
      <c r="I26" s="72">
        <f t="shared" si="0"/>
        <v>0</v>
      </c>
      <c r="J26" s="72">
        <f t="shared" si="0"/>
        <v>0</v>
      </c>
      <c r="K26" s="72">
        <f t="shared" si="0"/>
        <v>0</v>
      </c>
      <c r="L26" s="72">
        <f t="shared" si="0"/>
        <v>0</v>
      </c>
      <c r="M26" s="72">
        <f t="shared" si="0"/>
        <v>0</v>
      </c>
      <c r="N26" s="72">
        <f t="shared" si="0"/>
        <v>0</v>
      </c>
      <c r="O26" s="72">
        <f t="shared" si="0"/>
        <v>0</v>
      </c>
      <c r="P26" s="72">
        <f t="shared" si="0"/>
        <v>0</v>
      </c>
      <c r="Q26" s="72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="45" zoomScaleNormal="45"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0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69" t="s">
        <v>160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t="s">
        <v>37</v>
      </c>
    </row>
    <row r="4" spans="1:17" ht="12.75" customHeight="1">
      <c r="A4" s="213" t="s">
        <v>28</v>
      </c>
      <c r="B4" s="213" t="s">
        <v>29</v>
      </c>
      <c r="C4" s="213" t="s">
        <v>151</v>
      </c>
      <c r="D4" s="214" t="s">
        <v>152</v>
      </c>
      <c r="E4" s="215" t="s">
        <v>153</v>
      </c>
      <c r="F4" s="213" t="s">
        <v>32</v>
      </c>
      <c r="G4" s="212" t="s">
        <v>154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>
      <c r="A5" s="213"/>
      <c r="B5" s="213"/>
      <c r="C5" s="213"/>
      <c r="D5" s="214"/>
      <c r="E5" s="215"/>
      <c r="F5" s="213"/>
      <c r="G5" s="70" t="s">
        <v>48</v>
      </c>
      <c r="H5" s="70" t="s">
        <v>49</v>
      </c>
      <c r="I5" s="70" t="s">
        <v>50</v>
      </c>
      <c r="J5" s="70" t="s">
        <v>51</v>
      </c>
      <c r="K5" s="70" t="s">
        <v>52</v>
      </c>
      <c r="L5" s="70" t="s">
        <v>53</v>
      </c>
      <c r="M5" s="70" t="s">
        <v>54</v>
      </c>
      <c r="N5" s="70" t="s">
        <v>55</v>
      </c>
      <c r="O5" s="70" t="s">
        <v>56</v>
      </c>
      <c r="P5" s="70" t="s">
        <v>57</v>
      </c>
      <c r="Q5" s="70" t="s">
        <v>58</v>
      </c>
    </row>
    <row r="6" spans="1:17" ht="15">
      <c r="A6" s="71">
        <v>1</v>
      </c>
      <c r="B6" s="72"/>
      <c r="C6" s="73"/>
      <c r="D6" s="74"/>
      <c r="E6" s="75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">
      <c r="A7" s="71">
        <v>2</v>
      </c>
      <c r="B7" s="72"/>
      <c r="C7" s="73"/>
      <c r="D7" s="74"/>
      <c r="E7" s="75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">
      <c r="A8" s="71">
        <v>3</v>
      </c>
      <c r="B8" s="72"/>
      <c r="C8" s="73"/>
      <c r="D8" s="74"/>
      <c r="E8" s="75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>
      <c r="A9" s="71">
        <v>4</v>
      </c>
      <c r="B9" s="76"/>
      <c r="C9" s="77"/>
      <c r="D9" s="74"/>
      <c r="E9" s="75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5">
      <c r="A10" s="71">
        <v>5</v>
      </c>
      <c r="B10" s="72"/>
      <c r="C10" s="73"/>
      <c r="D10" s="74"/>
      <c r="E10" s="75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5">
      <c r="A11" s="71">
        <v>6</v>
      </c>
      <c r="B11" s="72"/>
      <c r="C11" s="73"/>
      <c r="D11" s="74"/>
      <c r="E11" s="75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5">
      <c r="A12" s="71">
        <v>7</v>
      </c>
      <c r="B12" s="72"/>
      <c r="C12" s="73"/>
      <c r="D12" s="74"/>
      <c r="E12" s="75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5">
      <c r="A13" s="78">
        <v>8</v>
      </c>
      <c r="B13" s="78"/>
      <c r="C13" s="79"/>
      <c r="D13" s="74"/>
      <c r="E13" s="7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5">
      <c r="A14" s="78">
        <v>9</v>
      </c>
      <c r="B14" s="78"/>
      <c r="C14" s="79"/>
      <c r="D14" s="74"/>
      <c r="E14" s="7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78">
        <v>10</v>
      </c>
      <c r="B15" s="78"/>
      <c r="C15" s="79"/>
      <c r="D15" s="74"/>
      <c r="E15" s="7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5">
      <c r="A16" s="78">
        <v>11</v>
      </c>
      <c r="B16" s="78"/>
      <c r="C16" s="79"/>
      <c r="D16" s="74"/>
      <c r="E16" s="7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5">
      <c r="A17" s="78">
        <v>12</v>
      </c>
      <c r="B17" s="78"/>
      <c r="C17" s="79"/>
      <c r="D17" s="74"/>
      <c r="E17" s="7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5">
      <c r="A18" s="78">
        <v>13</v>
      </c>
      <c r="B18" s="78"/>
      <c r="C18" s="79"/>
      <c r="D18" s="74"/>
      <c r="E18" s="7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78">
        <v>14</v>
      </c>
      <c r="B19" s="78"/>
      <c r="C19" s="79"/>
      <c r="D19" s="74"/>
      <c r="E19" s="7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5">
      <c r="A20" s="78">
        <v>15</v>
      </c>
      <c r="B20" s="78"/>
      <c r="C20" s="79"/>
      <c r="D20" s="74"/>
      <c r="E20" s="7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5">
      <c r="A21" s="78">
        <v>16</v>
      </c>
      <c r="B21" s="78"/>
      <c r="C21" s="79"/>
      <c r="D21" s="74"/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5">
      <c r="A22" s="78">
        <v>17</v>
      </c>
      <c r="B22" s="78"/>
      <c r="C22" s="79"/>
      <c r="D22" s="74"/>
      <c r="E22" s="7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">
      <c r="A23" s="78">
        <v>18</v>
      </c>
      <c r="B23" s="78"/>
      <c r="C23" s="79"/>
      <c r="D23" s="74"/>
      <c r="E23" s="7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>
      <c r="A24" s="78">
        <v>19</v>
      </c>
      <c r="B24" s="78"/>
      <c r="C24" s="79"/>
      <c r="D24" s="74"/>
      <c r="E24" s="75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5">
      <c r="A25" s="78">
        <v>20</v>
      </c>
      <c r="B25" s="78"/>
      <c r="C25" s="79"/>
      <c r="D25" s="74"/>
      <c r="E25" s="75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5">
      <c r="A26" s="71"/>
      <c r="B26" s="72" t="s">
        <v>161</v>
      </c>
      <c r="C26" s="72"/>
      <c r="D26" s="80"/>
      <c r="E26" s="72">
        <f>SUM(E6:E25)</f>
        <v>0</v>
      </c>
      <c r="F26" s="72">
        <f>IF(SUM(F6:F25)&lt;=33,SUM(F6:F25),"Błąd ECTS")</f>
        <v>0</v>
      </c>
      <c r="G26" s="72">
        <f aca="true" t="shared" si="0" ref="G26:Q26">SUM(G6:G25)</f>
        <v>0</v>
      </c>
      <c r="H26" s="72">
        <f t="shared" si="0"/>
        <v>0</v>
      </c>
      <c r="I26" s="72">
        <f t="shared" si="0"/>
        <v>0</v>
      </c>
      <c r="J26" s="72">
        <f t="shared" si="0"/>
        <v>0</v>
      </c>
      <c r="K26" s="72">
        <f t="shared" si="0"/>
        <v>0</v>
      </c>
      <c r="L26" s="72">
        <f t="shared" si="0"/>
        <v>0</v>
      </c>
      <c r="M26" s="72">
        <f t="shared" si="0"/>
        <v>0</v>
      </c>
      <c r="N26" s="72">
        <f t="shared" si="0"/>
        <v>0</v>
      </c>
      <c r="O26" s="72">
        <f t="shared" si="0"/>
        <v>0</v>
      </c>
      <c r="P26" s="72">
        <f t="shared" si="0"/>
        <v>0</v>
      </c>
      <c r="Q26" s="72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="45" zoomScaleNormal="45"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0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69" t="s">
        <v>162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t="s">
        <v>37</v>
      </c>
    </row>
    <row r="4" spans="1:17" ht="12.75" customHeight="1">
      <c r="A4" s="213" t="s">
        <v>28</v>
      </c>
      <c r="B4" s="213" t="s">
        <v>29</v>
      </c>
      <c r="C4" s="213" t="s">
        <v>151</v>
      </c>
      <c r="D4" s="214" t="s">
        <v>152</v>
      </c>
      <c r="E4" s="215" t="s">
        <v>153</v>
      </c>
      <c r="F4" s="213" t="s">
        <v>32</v>
      </c>
      <c r="G4" s="212" t="s">
        <v>154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>
      <c r="A5" s="213"/>
      <c r="B5" s="213"/>
      <c r="C5" s="213"/>
      <c r="D5" s="214"/>
      <c r="E5" s="215"/>
      <c r="F5" s="213"/>
      <c r="G5" s="70" t="s">
        <v>48</v>
      </c>
      <c r="H5" s="70" t="s">
        <v>49</v>
      </c>
      <c r="I5" s="70" t="s">
        <v>50</v>
      </c>
      <c r="J5" s="70" t="s">
        <v>51</v>
      </c>
      <c r="K5" s="70" t="s">
        <v>52</v>
      </c>
      <c r="L5" s="70" t="s">
        <v>53</v>
      </c>
      <c r="M5" s="70" t="s">
        <v>54</v>
      </c>
      <c r="N5" s="70" t="s">
        <v>55</v>
      </c>
      <c r="O5" s="70" t="s">
        <v>56</v>
      </c>
      <c r="P5" s="70" t="s">
        <v>57</v>
      </c>
      <c r="Q5" s="70" t="s">
        <v>58</v>
      </c>
    </row>
    <row r="6" spans="1:17" ht="15">
      <c r="A6" s="71">
        <v>1</v>
      </c>
      <c r="B6" s="72"/>
      <c r="C6" s="73"/>
      <c r="D6" s="74"/>
      <c r="E6" s="75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">
      <c r="A7" s="71">
        <v>2</v>
      </c>
      <c r="B7" s="72"/>
      <c r="C7" s="73"/>
      <c r="D7" s="74"/>
      <c r="E7" s="75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">
      <c r="A8" s="71">
        <v>3</v>
      </c>
      <c r="B8" s="72"/>
      <c r="C8" s="73"/>
      <c r="D8" s="74"/>
      <c r="E8" s="75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>
      <c r="A9" s="71">
        <v>4</v>
      </c>
      <c r="B9" s="76"/>
      <c r="C9" s="77"/>
      <c r="D9" s="74"/>
      <c r="E9" s="75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5">
      <c r="A10" s="71">
        <v>5</v>
      </c>
      <c r="B10" s="72"/>
      <c r="C10" s="73"/>
      <c r="D10" s="74"/>
      <c r="E10" s="75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5">
      <c r="A11" s="71">
        <v>6</v>
      </c>
      <c r="B11" s="72"/>
      <c r="C11" s="73"/>
      <c r="D11" s="74"/>
      <c r="E11" s="75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5">
      <c r="A12" s="71">
        <v>7</v>
      </c>
      <c r="B12" s="72"/>
      <c r="C12" s="73"/>
      <c r="D12" s="74"/>
      <c r="E12" s="75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5">
      <c r="A13" s="78">
        <v>8</v>
      </c>
      <c r="B13" s="78"/>
      <c r="C13" s="79"/>
      <c r="D13" s="74"/>
      <c r="E13" s="7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5">
      <c r="A14" s="78">
        <v>9</v>
      </c>
      <c r="B14" s="78"/>
      <c r="C14" s="79"/>
      <c r="D14" s="74"/>
      <c r="E14" s="7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78">
        <v>10</v>
      </c>
      <c r="B15" s="78"/>
      <c r="C15" s="79"/>
      <c r="D15" s="74"/>
      <c r="E15" s="7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5">
      <c r="A16" s="78">
        <v>11</v>
      </c>
      <c r="B16" s="78"/>
      <c r="C16" s="79"/>
      <c r="D16" s="74"/>
      <c r="E16" s="7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5">
      <c r="A17" s="78">
        <v>12</v>
      </c>
      <c r="B17" s="78"/>
      <c r="C17" s="79"/>
      <c r="D17" s="74"/>
      <c r="E17" s="7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5">
      <c r="A18" s="78">
        <v>13</v>
      </c>
      <c r="B18" s="78"/>
      <c r="C18" s="79"/>
      <c r="D18" s="74"/>
      <c r="E18" s="7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78">
        <v>14</v>
      </c>
      <c r="B19" s="78"/>
      <c r="C19" s="79"/>
      <c r="D19" s="74"/>
      <c r="E19" s="7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5">
      <c r="A20" s="78">
        <v>15</v>
      </c>
      <c r="B20" s="78"/>
      <c r="C20" s="79"/>
      <c r="D20" s="74"/>
      <c r="E20" s="7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5">
      <c r="A21" s="78">
        <v>16</v>
      </c>
      <c r="B21" s="78"/>
      <c r="C21" s="79"/>
      <c r="D21" s="74"/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5">
      <c r="A22" s="78">
        <v>17</v>
      </c>
      <c r="B22" s="78"/>
      <c r="C22" s="79"/>
      <c r="D22" s="74"/>
      <c r="E22" s="7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">
      <c r="A23" s="78">
        <v>18</v>
      </c>
      <c r="B23" s="78"/>
      <c r="C23" s="79"/>
      <c r="D23" s="74"/>
      <c r="E23" s="7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>
      <c r="A24" s="78">
        <v>19</v>
      </c>
      <c r="B24" s="78"/>
      <c r="C24" s="79"/>
      <c r="D24" s="74"/>
      <c r="E24" s="75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5">
      <c r="A25" s="78">
        <v>20</v>
      </c>
      <c r="B25" s="78"/>
      <c r="C25" s="79"/>
      <c r="D25" s="74"/>
      <c r="E25" s="75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5">
      <c r="A26" s="71"/>
      <c r="B26" s="72" t="s">
        <v>163</v>
      </c>
      <c r="C26" s="72"/>
      <c r="D26" s="80"/>
      <c r="E26" s="72">
        <f>SUM(E6:E25)</f>
        <v>0</v>
      </c>
      <c r="F26" s="72">
        <f>IF(SUM(F6:F25)&lt;=33,SUM(F6:F25),"Błąd ECTS")</f>
        <v>0</v>
      </c>
      <c r="G26" s="72">
        <f aca="true" t="shared" si="0" ref="G26:Q26">SUM(G6:G25)</f>
        <v>0</v>
      </c>
      <c r="H26" s="72">
        <f t="shared" si="0"/>
        <v>0</v>
      </c>
      <c r="I26" s="72">
        <f t="shared" si="0"/>
        <v>0</v>
      </c>
      <c r="J26" s="72">
        <f t="shared" si="0"/>
        <v>0</v>
      </c>
      <c r="K26" s="72">
        <f t="shared" si="0"/>
        <v>0</v>
      </c>
      <c r="L26" s="72">
        <f t="shared" si="0"/>
        <v>0</v>
      </c>
      <c r="M26" s="72">
        <f t="shared" si="0"/>
        <v>0</v>
      </c>
      <c r="N26" s="72">
        <f t="shared" si="0"/>
        <v>0</v>
      </c>
      <c r="O26" s="72">
        <f t="shared" si="0"/>
        <v>0</v>
      </c>
      <c r="P26" s="72">
        <f t="shared" si="0"/>
        <v>0</v>
      </c>
      <c r="Q26" s="72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="45" zoomScaleNormal="45"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0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69" t="s">
        <v>164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t="s">
        <v>37</v>
      </c>
    </row>
    <row r="4" spans="1:17" ht="12.75" customHeight="1">
      <c r="A4" s="213" t="s">
        <v>28</v>
      </c>
      <c r="B4" s="213" t="s">
        <v>29</v>
      </c>
      <c r="C4" s="213" t="s">
        <v>151</v>
      </c>
      <c r="D4" s="214" t="s">
        <v>152</v>
      </c>
      <c r="E4" s="215" t="s">
        <v>153</v>
      </c>
      <c r="F4" s="213" t="s">
        <v>32</v>
      </c>
      <c r="G4" s="212" t="s">
        <v>154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>
      <c r="A5" s="213"/>
      <c r="B5" s="213"/>
      <c r="C5" s="213"/>
      <c r="D5" s="214"/>
      <c r="E5" s="215"/>
      <c r="F5" s="213"/>
      <c r="G5" s="70" t="s">
        <v>48</v>
      </c>
      <c r="H5" s="70" t="s">
        <v>49</v>
      </c>
      <c r="I5" s="70" t="s">
        <v>50</v>
      </c>
      <c r="J5" s="70" t="s">
        <v>51</v>
      </c>
      <c r="K5" s="70" t="s">
        <v>52</v>
      </c>
      <c r="L5" s="70" t="s">
        <v>53</v>
      </c>
      <c r="M5" s="70" t="s">
        <v>54</v>
      </c>
      <c r="N5" s="70" t="s">
        <v>55</v>
      </c>
      <c r="O5" s="70" t="s">
        <v>56</v>
      </c>
      <c r="P5" s="70" t="s">
        <v>57</v>
      </c>
      <c r="Q5" s="70" t="s">
        <v>58</v>
      </c>
    </row>
    <row r="6" spans="1:17" ht="15">
      <c r="A6" s="71">
        <v>1</v>
      </c>
      <c r="B6" s="72"/>
      <c r="C6" s="73"/>
      <c r="D6" s="74"/>
      <c r="E6" s="75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">
      <c r="A7" s="71">
        <v>2</v>
      </c>
      <c r="B7" s="72"/>
      <c r="C7" s="73"/>
      <c r="D7" s="74"/>
      <c r="E7" s="75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">
      <c r="A8" s="71">
        <v>3</v>
      </c>
      <c r="B8" s="72"/>
      <c r="C8" s="73"/>
      <c r="D8" s="74"/>
      <c r="E8" s="75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>
      <c r="A9" s="71">
        <v>4</v>
      </c>
      <c r="B9" s="76"/>
      <c r="C9" s="77"/>
      <c r="D9" s="74"/>
      <c r="E9" s="75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5">
      <c r="A10" s="71">
        <v>5</v>
      </c>
      <c r="B10" s="72"/>
      <c r="C10" s="73"/>
      <c r="D10" s="74"/>
      <c r="E10" s="75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5">
      <c r="A11" s="71">
        <v>6</v>
      </c>
      <c r="B11" s="72"/>
      <c r="C11" s="73"/>
      <c r="D11" s="74"/>
      <c r="E11" s="75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5">
      <c r="A12" s="71">
        <v>7</v>
      </c>
      <c r="B12" s="72"/>
      <c r="C12" s="73"/>
      <c r="D12" s="74"/>
      <c r="E12" s="75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5">
      <c r="A13" s="78">
        <v>8</v>
      </c>
      <c r="B13" s="78"/>
      <c r="C13" s="79"/>
      <c r="D13" s="74"/>
      <c r="E13" s="7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5">
      <c r="A14" s="78">
        <v>9</v>
      </c>
      <c r="B14" s="78"/>
      <c r="C14" s="79"/>
      <c r="D14" s="74"/>
      <c r="E14" s="7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78">
        <v>10</v>
      </c>
      <c r="B15" s="78"/>
      <c r="C15" s="79"/>
      <c r="D15" s="74"/>
      <c r="E15" s="7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5">
      <c r="A16" s="78">
        <v>11</v>
      </c>
      <c r="B16" s="78"/>
      <c r="C16" s="79"/>
      <c r="D16" s="74"/>
      <c r="E16" s="7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5">
      <c r="A17" s="78">
        <v>12</v>
      </c>
      <c r="B17" s="78"/>
      <c r="C17" s="79"/>
      <c r="D17" s="74"/>
      <c r="E17" s="7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5">
      <c r="A18" s="78">
        <v>13</v>
      </c>
      <c r="B18" s="78"/>
      <c r="C18" s="79"/>
      <c r="D18" s="74"/>
      <c r="E18" s="7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78">
        <v>14</v>
      </c>
      <c r="B19" s="78"/>
      <c r="C19" s="79"/>
      <c r="D19" s="74"/>
      <c r="E19" s="7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5">
      <c r="A20" s="78">
        <v>15</v>
      </c>
      <c r="B20" s="78"/>
      <c r="C20" s="79"/>
      <c r="D20" s="74"/>
      <c r="E20" s="7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5">
      <c r="A21" s="78">
        <v>16</v>
      </c>
      <c r="B21" s="78"/>
      <c r="C21" s="79"/>
      <c r="D21" s="74"/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5">
      <c r="A22" s="78">
        <v>17</v>
      </c>
      <c r="B22" s="78"/>
      <c r="C22" s="79"/>
      <c r="D22" s="74"/>
      <c r="E22" s="7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">
      <c r="A23" s="78">
        <v>18</v>
      </c>
      <c r="B23" s="78"/>
      <c r="C23" s="79"/>
      <c r="D23" s="74"/>
      <c r="E23" s="7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>
      <c r="A24" s="78">
        <v>19</v>
      </c>
      <c r="B24" s="78"/>
      <c r="C24" s="79"/>
      <c r="D24" s="74"/>
      <c r="E24" s="75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5">
      <c r="A25" s="78">
        <v>20</v>
      </c>
      <c r="B25" s="78"/>
      <c r="C25" s="79"/>
      <c r="D25" s="74"/>
      <c r="E25" s="75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5">
      <c r="A26" s="71"/>
      <c r="B26" s="72" t="s">
        <v>165</v>
      </c>
      <c r="C26" s="72"/>
      <c r="D26" s="80"/>
      <c r="E26" s="72">
        <f>SUM(E6:E25)</f>
        <v>0</v>
      </c>
      <c r="F26" s="72">
        <f>IF(SUM(F6:F25)&lt;=33,SUM(F6:F25),"Błąd ECTS")</f>
        <v>0</v>
      </c>
      <c r="G26" s="72">
        <f aca="true" t="shared" si="0" ref="G26:Q26">SUM(G6:G25)</f>
        <v>0</v>
      </c>
      <c r="H26" s="72">
        <f t="shared" si="0"/>
        <v>0</v>
      </c>
      <c r="I26" s="72">
        <f t="shared" si="0"/>
        <v>0</v>
      </c>
      <c r="J26" s="72">
        <f t="shared" si="0"/>
        <v>0</v>
      </c>
      <c r="K26" s="72">
        <f t="shared" si="0"/>
        <v>0</v>
      </c>
      <c r="L26" s="72">
        <f t="shared" si="0"/>
        <v>0</v>
      </c>
      <c r="M26" s="72">
        <f t="shared" si="0"/>
        <v>0</v>
      </c>
      <c r="N26" s="72">
        <f t="shared" si="0"/>
        <v>0</v>
      </c>
      <c r="O26" s="72">
        <f t="shared" si="0"/>
        <v>0</v>
      </c>
      <c r="P26" s="72">
        <f t="shared" si="0"/>
        <v>0</v>
      </c>
      <c r="Q26" s="72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="45" zoomScaleNormal="45"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0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69" t="s">
        <v>166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t="s">
        <v>37</v>
      </c>
    </row>
    <row r="4" spans="1:17" ht="12.75" customHeight="1">
      <c r="A4" s="213" t="s">
        <v>28</v>
      </c>
      <c r="B4" s="213" t="s">
        <v>29</v>
      </c>
      <c r="C4" s="213" t="s">
        <v>151</v>
      </c>
      <c r="D4" s="214" t="s">
        <v>152</v>
      </c>
      <c r="E4" s="215" t="s">
        <v>153</v>
      </c>
      <c r="F4" s="213" t="s">
        <v>32</v>
      </c>
      <c r="G4" s="212" t="s">
        <v>154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>
      <c r="A5" s="213"/>
      <c r="B5" s="213"/>
      <c r="C5" s="213"/>
      <c r="D5" s="214"/>
      <c r="E5" s="215"/>
      <c r="F5" s="213"/>
      <c r="G5" s="70" t="s">
        <v>48</v>
      </c>
      <c r="H5" s="70" t="s">
        <v>49</v>
      </c>
      <c r="I5" s="70" t="s">
        <v>50</v>
      </c>
      <c r="J5" s="70" t="s">
        <v>51</v>
      </c>
      <c r="K5" s="70" t="s">
        <v>52</v>
      </c>
      <c r="L5" s="70" t="s">
        <v>53</v>
      </c>
      <c r="M5" s="70" t="s">
        <v>54</v>
      </c>
      <c r="N5" s="70" t="s">
        <v>55</v>
      </c>
      <c r="O5" s="70" t="s">
        <v>56</v>
      </c>
      <c r="P5" s="70" t="s">
        <v>57</v>
      </c>
      <c r="Q5" s="70" t="s">
        <v>58</v>
      </c>
    </row>
    <row r="6" spans="1:17" ht="15">
      <c r="A6" s="71">
        <v>1</v>
      </c>
      <c r="B6" s="72"/>
      <c r="C6" s="73"/>
      <c r="D6" s="74"/>
      <c r="E6" s="75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">
      <c r="A7" s="71">
        <v>2</v>
      </c>
      <c r="B7" s="72"/>
      <c r="C7" s="73"/>
      <c r="D7" s="74"/>
      <c r="E7" s="75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">
      <c r="A8" s="71">
        <v>3</v>
      </c>
      <c r="B8" s="72"/>
      <c r="C8" s="73"/>
      <c r="D8" s="74"/>
      <c r="E8" s="75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>
      <c r="A9" s="71">
        <v>4</v>
      </c>
      <c r="B9" s="76"/>
      <c r="C9" s="77"/>
      <c r="D9" s="74"/>
      <c r="E9" s="75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5">
      <c r="A10" s="71">
        <v>5</v>
      </c>
      <c r="B10" s="72"/>
      <c r="C10" s="73"/>
      <c r="D10" s="74"/>
      <c r="E10" s="75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5">
      <c r="A11" s="71">
        <v>6</v>
      </c>
      <c r="B11" s="72"/>
      <c r="C11" s="73"/>
      <c r="D11" s="74"/>
      <c r="E11" s="75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5">
      <c r="A12" s="71">
        <v>7</v>
      </c>
      <c r="B12" s="72"/>
      <c r="C12" s="73"/>
      <c r="D12" s="74"/>
      <c r="E12" s="75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5">
      <c r="A13" s="78">
        <v>8</v>
      </c>
      <c r="B13" s="78"/>
      <c r="C13" s="79"/>
      <c r="D13" s="74"/>
      <c r="E13" s="7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5">
      <c r="A14" s="78">
        <v>9</v>
      </c>
      <c r="B14" s="78"/>
      <c r="C14" s="79"/>
      <c r="D14" s="74"/>
      <c r="E14" s="7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78">
        <v>10</v>
      </c>
      <c r="B15" s="78"/>
      <c r="C15" s="79"/>
      <c r="D15" s="74"/>
      <c r="E15" s="7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5">
      <c r="A16" s="78">
        <v>11</v>
      </c>
      <c r="B16" s="78"/>
      <c r="C16" s="79"/>
      <c r="D16" s="74"/>
      <c r="E16" s="7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5">
      <c r="A17" s="78">
        <v>12</v>
      </c>
      <c r="B17" s="78"/>
      <c r="C17" s="79"/>
      <c r="D17" s="74"/>
      <c r="E17" s="7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5">
      <c r="A18" s="78">
        <v>13</v>
      </c>
      <c r="B18" s="78"/>
      <c r="C18" s="79"/>
      <c r="D18" s="74"/>
      <c r="E18" s="7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78">
        <v>14</v>
      </c>
      <c r="B19" s="78"/>
      <c r="C19" s="79"/>
      <c r="D19" s="74"/>
      <c r="E19" s="7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5">
      <c r="A20" s="78">
        <v>15</v>
      </c>
      <c r="B20" s="78"/>
      <c r="C20" s="79"/>
      <c r="D20" s="74"/>
      <c r="E20" s="7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5">
      <c r="A21" s="78">
        <v>16</v>
      </c>
      <c r="B21" s="78"/>
      <c r="C21" s="79"/>
      <c r="D21" s="74"/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5">
      <c r="A22" s="78">
        <v>17</v>
      </c>
      <c r="B22" s="78"/>
      <c r="C22" s="79"/>
      <c r="D22" s="74"/>
      <c r="E22" s="7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">
      <c r="A23" s="78">
        <v>18</v>
      </c>
      <c r="B23" s="78"/>
      <c r="C23" s="79"/>
      <c r="D23" s="74"/>
      <c r="E23" s="75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>
      <c r="A24" s="78">
        <v>19</v>
      </c>
      <c r="B24" s="78"/>
      <c r="C24" s="79"/>
      <c r="D24" s="74"/>
      <c r="E24" s="75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5">
      <c r="A25" s="78">
        <v>20</v>
      </c>
      <c r="B25" s="78"/>
      <c r="C25" s="79"/>
      <c r="D25" s="74"/>
      <c r="E25" s="75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5">
      <c r="A26" s="71"/>
      <c r="B26" s="72" t="s">
        <v>167</v>
      </c>
      <c r="C26" s="72"/>
      <c r="D26" s="80"/>
      <c r="E26" s="72">
        <f>SUM(E6:E25)</f>
        <v>0</v>
      </c>
      <c r="F26" s="72">
        <f>IF(SUM(F6:F25)&lt;=33,SUM(F6:F25),"Błąd ECTS")</f>
        <v>0</v>
      </c>
      <c r="G26" s="72">
        <f aca="true" t="shared" si="0" ref="G26:Q26">SUM(G6:G25)</f>
        <v>0</v>
      </c>
      <c r="H26" s="72">
        <f t="shared" si="0"/>
        <v>0</v>
      </c>
      <c r="I26" s="72">
        <f t="shared" si="0"/>
        <v>0</v>
      </c>
      <c r="J26" s="72">
        <f t="shared" si="0"/>
        <v>0</v>
      </c>
      <c r="K26" s="72">
        <f t="shared" si="0"/>
        <v>0</v>
      </c>
      <c r="L26" s="72">
        <f t="shared" si="0"/>
        <v>0</v>
      </c>
      <c r="M26" s="72">
        <f t="shared" si="0"/>
        <v>0</v>
      </c>
      <c r="N26" s="72">
        <f t="shared" si="0"/>
        <v>0</v>
      </c>
      <c r="O26" s="72">
        <f t="shared" si="0"/>
        <v>0</v>
      </c>
      <c r="P26" s="72">
        <f t="shared" si="0"/>
        <v>0</v>
      </c>
      <c r="Q26" s="72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IS</cp:lastModifiedBy>
  <cp:lastPrinted>2015-09-21T12:03:26Z</cp:lastPrinted>
  <dcterms:created xsi:type="dcterms:W3CDTF">2013-06-19T11:10:46Z</dcterms:created>
  <dcterms:modified xsi:type="dcterms:W3CDTF">2015-10-01T05:36:23Z</dcterms:modified>
  <cp:category/>
  <cp:version/>
  <cp:contentType/>
  <cp:contentStatus/>
</cp:coreProperties>
</file>